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E:\My Documents\IZVJEŠTAJI 2022\"/>
    </mc:Choice>
  </mc:AlternateContent>
  <xr:revisionPtr revIDLastSave="0" documentId="13_ncr:1_{C5F2AFC9-8F2C-46AE-9F73-4A91F54F575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25" yWindow="1125" windowWidth="21600" windowHeight="1311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F288" i="9"/>
  <c r="F287" i="9"/>
  <c r="F286" i="9"/>
  <c r="H285" i="9"/>
  <c r="G285" i="9"/>
  <c r="E285" i="9" s="1"/>
  <c r="B285" i="9" s="1"/>
  <c r="F285" i="9"/>
  <c r="H284" i="9"/>
  <c r="G284" i="9"/>
  <c r="F284" i="9"/>
  <c r="H283" i="9"/>
  <c r="G283" i="9"/>
  <c r="F283" i="9"/>
  <c r="F282" i="9"/>
  <c r="H281" i="9"/>
  <c r="G281" i="9"/>
  <c r="E281" i="9" s="1"/>
  <c r="B281" i="9" s="1"/>
  <c r="F281" i="9"/>
  <c r="H280" i="9"/>
  <c r="G280" i="9"/>
  <c r="E280" i="9" s="1"/>
  <c r="B280" i="9" s="1"/>
  <c r="F280" i="9"/>
  <c r="H279" i="9"/>
  <c r="G279" i="9"/>
  <c r="F279" i="9"/>
  <c r="E279" i="9"/>
  <c r="B279" i="9" s="1"/>
  <c r="F278" i="9"/>
  <c r="F277" i="9"/>
  <c r="F276" i="9"/>
  <c r="F275" i="9" s="1"/>
  <c r="L274" i="9"/>
  <c r="F274" i="9" s="1"/>
  <c r="H274" i="9"/>
  <c r="I273" i="9"/>
  <c r="H273" i="9"/>
  <c r="F273" i="9"/>
  <c r="E272" i="9"/>
  <c r="M271" i="9"/>
  <c r="L271" i="9"/>
  <c r="F271" i="9" s="1"/>
  <c r="E271" i="9"/>
  <c r="B271" i="9" s="1"/>
  <c r="M270" i="9"/>
  <c r="L270" i="9"/>
  <c r="F270" i="9"/>
  <c r="B270" i="9" s="1"/>
  <c r="E270" i="9"/>
  <c r="M269" i="9"/>
  <c r="L269" i="9"/>
  <c r="F269" i="9" s="1"/>
  <c r="E269" i="9"/>
  <c r="M268" i="9"/>
  <c r="F268" i="9" s="1"/>
  <c r="B268" i="9" s="1"/>
  <c r="L268" i="9"/>
  <c r="E268" i="9"/>
  <c r="M267" i="9"/>
  <c r="L267" i="9"/>
  <c r="F267" i="9" s="1"/>
  <c r="E267" i="9"/>
  <c r="B267" i="9" s="1"/>
  <c r="M266" i="9"/>
  <c r="L266" i="9"/>
  <c r="F266" i="9"/>
  <c r="B266" i="9" s="1"/>
  <c r="E266" i="9"/>
  <c r="M265" i="9"/>
  <c r="L265" i="9"/>
  <c r="F265" i="9" s="1"/>
  <c r="E265" i="9"/>
  <c r="M264" i="9"/>
  <c r="F264" i="9" s="1"/>
  <c r="B264" i="9" s="1"/>
  <c r="L264" i="9"/>
  <c r="E264" i="9"/>
  <c r="M263" i="9"/>
  <c r="L263" i="9"/>
  <c r="F263" i="9" s="1"/>
  <c r="E263" i="9"/>
  <c r="B263" i="9" s="1"/>
  <c r="M262" i="9"/>
  <c r="L262" i="9"/>
  <c r="F262" i="9"/>
  <c r="B262" i="9" s="1"/>
  <c r="E262" i="9"/>
  <c r="M261" i="9"/>
  <c r="L261" i="9"/>
  <c r="F261" i="9" s="1"/>
  <c r="E261" i="9"/>
  <c r="M260" i="9"/>
  <c r="F260" i="9" s="1"/>
  <c r="B260" i="9" s="1"/>
  <c r="L260" i="9"/>
  <c r="E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B255" i="9" s="1"/>
  <c r="M254" i="9"/>
  <c r="L254" i="9"/>
  <c r="F254" i="9"/>
  <c r="B254" i="9" s="1"/>
  <c r="E254" i="9"/>
  <c r="M253" i="9"/>
  <c r="L253" i="9"/>
  <c r="F253" i="9" s="1"/>
  <c r="E253" i="9"/>
  <c r="M252" i="9"/>
  <c r="F252" i="9" s="1"/>
  <c r="B252" i="9" s="1"/>
  <c r="L252" i="9"/>
  <c r="E252" i="9"/>
  <c r="M251" i="9"/>
  <c r="L251" i="9"/>
  <c r="F251" i="9" s="1"/>
  <c r="E251" i="9"/>
  <c r="B251" i="9" s="1"/>
  <c r="M250" i="9"/>
  <c r="L250" i="9"/>
  <c r="F250" i="9"/>
  <c r="B250" i="9" s="1"/>
  <c r="E250" i="9"/>
  <c r="M249" i="9"/>
  <c r="L249" i="9"/>
  <c r="F249" i="9" s="1"/>
  <c r="E249" i="9"/>
  <c r="M248" i="9"/>
  <c r="F248" i="9" s="1"/>
  <c r="B248" i="9" s="1"/>
  <c r="L248" i="9"/>
  <c r="E248" i="9"/>
  <c r="M247" i="9"/>
  <c r="L247" i="9"/>
  <c r="F247" i="9" s="1"/>
  <c r="E247" i="9"/>
  <c r="B247" i="9" s="1"/>
  <c r="M246" i="9"/>
  <c r="L246" i="9"/>
  <c r="F246" i="9"/>
  <c r="B246" i="9" s="1"/>
  <c r="E246" i="9"/>
  <c r="M245" i="9"/>
  <c r="L245" i="9"/>
  <c r="F245" i="9" s="1"/>
  <c r="E245" i="9"/>
  <c r="M244" i="9"/>
  <c r="F244" i="9" s="1"/>
  <c r="B244" i="9" s="1"/>
  <c r="L244" i="9"/>
  <c r="E244" i="9"/>
  <c r="M243" i="9"/>
  <c r="L243" i="9"/>
  <c r="F243" i="9" s="1"/>
  <c r="E243" i="9"/>
  <c r="B243" i="9" s="1"/>
  <c r="M242" i="9"/>
  <c r="L242" i="9"/>
  <c r="F242" i="9"/>
  <c r="B242" i="9" s="1"/>
  <c r="E242" i="9"/>
  <c r="M241" i="9"/>
  <c r="L241" i="9"/>
  <c r="F241" i="9" s="1"/>
  <c r="E241" i="9"/>
  <c r="M240" i="9"/>
  <c r="F240" i="9" s="1"/>
  <c r="B240" i="9" s="1"/>
  <c r="L240" i="9"/>
  <c r="E240" i="9"/>
  <c r="M239" i="9"/>
  <c r="L239" i="9"/>
  <c r="F239" i="9" s="1"/>
  <c r="E239" i="9"/>
  <c r="B239" i="9" s="1"/>
  <c r="M238" i="9"/>
  <c r="L238" i="9"/>
  <c r="F238" i="9"/>
  <c r="B238" i="9" s="1"/>
  <c r="E238" i="9"/>
  <c r="M237" i="9"/>
  <c r="L237" i="9"/>
  <c r="F237" i="9" s="1"/>
  <c r="E237" i="9"/>
  <c r="M236" i="9"/>
  <c r="F236" i="9" s="1"/>
  <c r="B236" i="9" s="1"/>
  <c r="L236" i="9"/>
  <c r="E236" i="9"/>
  <c r="M235" i="9"/>
  <c r="L235" i="9"/>
  <c r="F235" i="9" s="1"/>
  <c r="E235" i="9"/>
  <c r="B235" i="9" s="1"/>
  <c r="M234" i="9"/>
  <c r="L234" i="9"/>
  <c r="F234" i="9"/>
  <c r="B234" i="9" s="1"/>
  <c r="E234" i="9"/>
  <c r="M233" i="9"/>
  <c r="L233" i="9"/>
  <c r="F233" i="9" s="1"/>
  <c r="E233" i="9"/>
  <c r="M232" i="9"/>
  <c r="F232" i="9" s="1"/>
  <c r="B232" i="9" s="1"/>
  <c r="L232" i="9"/>
  <c r="E232" i="9"/>
  <c r="M231" i="9"/>
  <c r="L231" i="9"/>
  <c r="F231" i="9" s="1"/>
  <c r="E231" i="9"/>
  <c r="B231" i="9" s="1"/>
  <c r="M230" i="9"/>
  <c r="L230" i="9"/>
  <c r="F230" i="9"/>
  <c r="B230" i="9" s="1"/>
  <c r="E230" i="9"/>
  <c r="M229" i="9"/>
  <c r="L229" i="9"/>
  <c r="F229" i="9" s="1"/>
  <c r="E229" i="9"/>
  <c r="M228" i="9"/>
  <c r="F228" i="9" s="1"/>
  <c r="B228" i="9" s="1"/>
  <c r="L228" i="9"/>
  <c r="E228" i="9"/>
  <c r="M227" i="9"/>
  <c r="L227" i="9"/>
  <c r="F227" i="9" s="1"/>
  <c r="E227" i="9"/>
  <c r="B227" i="9" s="1"/>
  <c r="M226" i="9"/>
  <c r="L226" i="9"/>
  <c r="F226" i="9" s="1"/>
  <c r="B226" i="9" s="1"/>
  <c r="E226" i="9"/>
  <c r="H225" i="9"/>
  <c r="G225" i="9"/>
  <c r="F225" i="9"/>
  <c r="M224" i="9"/>
  <c r="L224" i="9"/>
  <c r="E224" i="9"/>
  <c r="M223" i="9"/>
  <c r="L223" i="9"/>
  <c r="F223" i="9" s="1"/>
  <c r="E223" i="9"/>
  <c r="B223" i="9" s="1"/>
  <c r="M222" i="9"/>
  <c r="L222" i="9"/>
  <c r="E222" i="9"/>
  <c r="M221" i="9"/>
  <c r="L221" i="9"/>
  <c r="E221" i="9"/>
  <c r="M220" i="9"/>
  <c r="L220" i="9"/>
  <c r="E220" i="9"/>
  <c r="M219" i="9"/>
  <c r="L219" i="9"/>
  <c r="E219" i="9"/>
  <c r="M218" i="9"/>
  <c r="L218" i="9"/>
  <c r="E218" i="9"/>
  <c r="M217" i="9"/>
  <c r="L217" i="9"/>
  <c r="E217" i="9"/>
  <c r="M216" i="9"/>
  <c r="L216" i="9"/>
  <c r="E216" i="9"/>
  <c r="M215" i="9"/>
  <c r="L215" i="9"/>
  <c r="F215" i="9" s="1"/>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E157" i="9" s="1"/>
  <c r="B157" i="9" s="1"/>
  <c r="F157" i="9"/>
  <c r="H156" i="9"/>
  <c r="G156" i="9"/>
  <c r="F156" i="9"/>
  <c r="H155" i="9"/>
  <c r="G155" i="9"/>
  <c r="F155" i="9"/>
  <c r="H154" i="9"/>
  <c r="G154" i="9"/>
  <c r="F154" i="9"/>
  <c r="E154" i="9"/>
  <c r="B154" i="9" s="1"/>
  <c r="H153" i="9"/>
  <c r="G153" i="9"/>
  <c r="F153" i="9"/>
  <c r="E153" i="9"/>
  <c r="H152" i="9"/>
  <c r="G152" i="9"/>
  <c r="F152" i="9"/>
  <c r="H151" i="9"/>
  <c r="G151" i="9"/>
  <c r="F151" i="9"/>
  <c r="E151" i="9"/>
  <c r="B151" i="9" s="1"/>
  <c r="H150" i="9"/>
  <c r="E150" i="9" s="1"/>
  <c r="B150" i="9" s="1"/>
  <c r="G150" i="9"/>
  <c r="F150" i="9"/>
  <c r="H149" i="9"/>
  <c r="G149" i="9"/>
  <c r="E149" i="9" s="1"/>
  <c r="B149" i="9" s="1"/>
  <c r="F149" i="9"/>
  <c r="H148" i="9"/>
  <c r="G148" i="9"/>
  <c r="F148" i="9"/>
  <c r="H147" i="9"/>
  <c r="G147" i="9"/>
  <c r="F147" i="9"/>
  <c r="H146" i="9"/>
  <c r="G146" i="9"/>
  <c r="F146" i="9"/>
  <c r="E146" i="9"/>
  <c r="B146" i="9" s="1"/>
  <c r="H145" i="9"/>
  <c r="G145" i="9"/>
  <c r="F145" i="9"/>
  <c r="E145" i="9"/>
  <c r="H144" i="9"/>
  <c r="G144" i="9"/>
  <c r="E144" i="9" s="1"/>
  <c r="F144" i="9"/>
  <c r="B144" i="9" s="1"/>
  <c r="H143" i="9"/>
  <c r="G143" i="9"/>
  <c r="F143" i="9"/>
  <c r="E143" i="9"/>
  <c r="B143" i="9" s="1"/>
  <c r="F142" i="9"/>
  <c r="H141" i="9"/>
  <c r="G141" i="9"/>
  <c r="E141" i="9" s="1"/>
  <c r="B141" i="9" s="1"/>
  <c r="F141" i="9"/>
  <c r="H140" i="9"/>
  <c r="G140" i="9"/>
  <c r="E140" i="9" s="1"/>
  <c r="B140" i="9" s="1"/>
  <c r="F140" i="9"/>
  <c r="H139" i="9"/>
  <c r="G139" i="9"/>
  <c r="E139" i="9" s="1"/>
  <c r="B139" i="9" s="1"/>
  <c r="F139" i="9"/>
  <c r="H138" i="9"/>
  <c r="E138" i="9" s="1"/>
  <c r="G138" i="9"/>
  <c r="F138" i="9"/>
  <c r="B138" i="9"/>
  <c r="H137" i="9"/>
  <c r="G137" i="9"/>
  <c r="F137" i="9"/>
  <c r="E137" i="9"/>
  <c r="B137" i="9" s="1"/>
  <c r="H136" i="9"/>
  <c r="G136" i="9"/>
  <c r="F136" i="9"/>
  <c r="H135" i="9"/>
  <c r="G135" i="9"/>
  <c r="F135" i="9"/>
  <c r="E135" i="9"/>
  <c r="B135" i="9" s="1"/>
  <c r="H134" i="9"/>
  <c r="G134" i="9"/>
  <c r="F134" i="9"/>
  <c r="E134" i="9"/>
  <c r="B134" i="9" s="1"/>
  <c r="H133" i="9"/>
  <c r="G133" i="9"/>
  <c r="E133" i="9" s="1"/>
  <c r="B133" i="9" s="1"/>
  <c r="F133" i="9"/>
  <c r="H132" i="9"/>
  <c r="G132" i="9"/>
  <c r="E132" i="9" s="1"/>
  <c r="B132" i="9" s="1"/>
  <c r="F132" i="9"/>
  <c r="H131" i="9"/>
  <c r="G131" i="9"/>
  <c r="E131" i="9" s="1"/>
  <c r="B131" i="9" s="1"/>
  <c r="F131" i="9"/>
  <c r="H130" i="9"/>
  <c r="E130" i="9" s="1"/>
  <c r="B130" i="9" s="1"/>
  <c r="G130" i="9"/>
  <c r="F130" i="9"/>
  <c r="H129" i="9"/>
  <c r="G129" i="9"/>
  <c r="F129" i="9"/>
  <c r="E129" i="9"/>
  <c r="B129" i="9" s="1"/>
  <c r="H128" i="9"/>
  <c r="G128" i="9"/>
  <c r="F128" i="9"/>
  <c r="H127" i="9"/>
  <c r="G127" i="9"/>
  <c r="F127" i="9"/>
  <c r="E127" i="9"/>
  <c r="B127" i="9" s="1"/>
  <c r="H126" i="9"/>
  <c r="G126" i="9"/>
  <c r="F126" i="9"/>
  <c r="E126" i="9"/>
  <c r="H125" i="9"/>
  <c r="G125" i="9"/>
  <c r="E125" i="9" s="1"/>
  <c r="B125" i="9" s="1"/>
  <c r="F125" i="9"/>
  <c r="H124" i="9"/>
  <c r="G124" i="9"/>
  <c r="E124" i="9" s="1"/>
  <c r="B124" i="9" s="1"/>
  <c r="F124" i="9"/>
  <c r="H123" i="9"/>
  <c r="G123" i="9"/>
  <c r="E123" i="9" s="1"/>
  <c r="B123" i="9" s="1"/>
  <c r="F123" i="9"/>
  <c r="H122" i="9"/>
  <c r="E122" i="9" s="1"/>
  <c r="B122" i="9" s="1"/>
  <c r="G122" i="9"/>
  <c r="F122" i="9"/>
  <c r="H121" i="9"/>
  <c r="G121" i="9"/>
  <c r="F121" i="9"/>
  <c r="E121" i="9"/>
  <c r="B121" i="9" s="1"/>
  <c r="H120" i="9"/>
  <c r="G120" i="9"/>
  <c r="F120" i="9"/>
  <c r="H119" i="9"/>
  <c r="G119" i="9"/>
  <c r="F119" i="9"/>
  <c r="E119" i="9"/>
  <c r="B119" i="9" s="1"/>
  <c r="H118" i="9"/>
  <c r="G118" i="9"/>
  <c r="F118" i="9"/>
  <c r="E118" i="9"/>
  <c r="B118" i="9" s="1"/>
  <c r="H117" i="9"/>
  <c r="G117" i="9"/>
  <c r="E117" i="9" s="1"/>
  <c r="B117" i="9" s="1"/>
  <c r="F117" i="9"/>
  <c r="H116" i="9"/>
  <c r="G116" i="9"/>
  <c r="E116" i="9" s="1"/>
  <c r="B116" i="9" s="1"/>
  <c r="F116" i="9"/>
  <c r="H115" i="9"/>
  <c r="G115" i="9"/>
  <c r="E115" i="9" s="1"/>
  <c r="B115" i="9" s="1"/>
  <c r="F115" i="9"/>
  <c r="H114" i="9"/>
  <c r="E114" i="9" s="1"/>
  <c r="B114" i="9" s="1"/>
  <c r="G114" i="9"/>
  <c r="F114" i="9"/>
  <c r="H113" i="9"/>
  <c r="G113" i="9"/>
  <c r="F113" i="9"/>
  <c r="E113" i="9"/>
  <c r="B113" i="9" s="1"/>
  <c r="H112" i="9"/>
  <c r="G112" i="9"/>
  <c r="F112" i="9"/>
  <c r="H111" i="9"/>
  <c r="G111" i="9"/>
  <c r="F111" i="9"/>
  <c r="E111" i="9"/>
  <c r="B111" i="9" s="1"/>
  <c r="H110" i="9"/>
  <c r="G110" i="9"/>
  <c r="E110" i="9" s="1"/>
  <c r="B110" i="9" s="1"/>
  <c r="F110" i="9"/>
  <c r="H109" i="9"/>
  <c r="G109" i="9"/>
  <c r="E109" i="9" s="1"/>
  <c r="B109" i="9" s="1"/>
  <c r="F109" i="9"/>
  <c r="H108" i="9"/>
  <c r="G108" i="9"/>
  <c r="E108" i="9" s="1"/>
  <c r="B108" i="9" s="1"/>
  <c r="F108" i="9"/>
  <c r="H107" i="9"/>
  <c r="G107" i="9"/>
  <c r="E107" i="9" s="1"/>
  <c r="B107" i="9" s="1"/>
  <c r="F107" i="9"/>
  <c r="H106" i="9"/>
  <c r="E106" i="9" s="1"/>
  <c r="G106" i="9"/>
  <c r="F106" i="9"/>
  <c r="B106" i="9"/>
  <c r="H105" i="9"/>
  <c r="G105" i="9"/>
  <c r="F105" i="9"/>
  <c r="E105" i="9"/>
  <c r="B105" i="9" s="1"/>
  <c r="H104" i="9"/>
  <c r="G104" i="9"/>
  <c r="F104" i="9"/>
  <c r="H103" i="9"/>
  <c r="G103" i="9"/>
  <c r="F103" i="9"/>
  <c r="E103" i="9"/>
  <c r="B103" i="9" s="1"/>
  <c r="H102" i="9"/>
  <c r="G102" i="9"/>
  <c r="F102" i="9"/>
  <c r="E102" i="9"/>
  <c r="B102" i="9" s="1"/>
  <c r="H101" i="9"/>
  <c r="G101" i="9"/>
  <c r="E101" i="9" s="1"/>
  <c r="B101" i="9" s="1"/>
  <c r="F101" i="9"/>
  <c r="H100" i="9"/>
  <c r="G100" i="9"/>
  <c r="E100" i="9" s="1"/>
  <c r="B100" i="9" s="1"/>
  <c r="F100" i="9"/>
  <c r="H99" i="9"/>
  <c r="G99" i="9"/>
  <c r="E99" i="9" s="1"/>
  <c r="B99" i="9" s="1"/>
  <c r="F99" i="9"/>
  <c r="H98" i="9"/>
  <c r="E98" i="9" s="1"/>
  <c r="B98" i="9" s="1"/>
  <c r="G98" i="9"/>
  <c r="F98" i="9"/>
  <c r="H97" i="9"/>
  <c r="G97" i="9"/>
  <c r="F97" i="9"/>
  <c r="E97" i="9"/>
  <c r="B97" i="9" s="1"/>
  <c r="H96" i="9"/>
  <c r="G96" i="9"/>
  <c r="F96" i="9"/>
  <c r="H95" i="9"/>
  <c r="G95" i="9"/>
  <c r="F95" i="9"/>
  <c r="E95" i="9"/>
  <c r="B95" i="9" s="1"/>
  <c r="H94" i="9"/>
  <c r="G94" i="9"/>
  <c r="F94" i="9"/>
  <c r="E94" i="9"/>
  <c r="H93" i="9"/>
  <c r="G93" i="9"/>
  <c r="E93" i="9" s="1"/>
  <c r="B93" i="9" s="1"/>
  <c r="F93" i="9"/>
  <c r="H92" i="9"/>
  <c r="G92" i="9"/>
  <c r="E92" i="9" s="1"/>
  <c r="B92" i="9" s="1"/>
  <c r="F92" i="9"/>
  <c r="H91" i="9"/>
  <c r="G91" i="9"/>
  <c r="E91" i="9" s="1"/>
  <c r="B91" i="9" s="1"/>
  <c r="F91" i="9"/>
  <c r="H90" i="9"/>
  <c r="E90" i="9" s="1"/>
  <c r="B90" i="9" s="1"/>
  <c r="G90" i="9"/>
  <c r="F90" i="9"/>
  <c r="H89" i="9"/>
  <c r="G89" i="9"/>
  <c r="F89" i="9"/>
  <c r="E89" i="9"/>
  <c r="B89" i="9" s="1"/>
  <c r="H88" i="9"/>
  <c r="G88" i="9"/>
  <c r="F88" i="9"/>
  <c r="H87" i="9"/>
  <c r="G87" i="9"/>
  <c r="F87" i="9"/>
  <c r="E87" i="9"/>
  <c r="B87" i="9" s="1"/>
  <c r="H86" i="9"/>
  <c r="G86" i="9"/>
  <c r="F86" i="9"/>
  <c r="E86" i="9"/>
  <c r="B86" i="9" s="1"/>
  <c r="H85" i="9"/>
  <c r="G85" i="9"/>
  <c r="E85" i="9" s="1"/>
  <c r="B85" i="9" s="1"/>
  <c r="F85" i="9"/>
  <c r="H84" i="9"/>
  <c r="G84" i="9"/>
  <c r="E84" i="9" s="1"/>
  <c r="B84" i="9" s="1"/>
  <c r="F84" i="9"/>
  <c r="H83" i="9"/>
  <c r="G83" i="9"/>
  <c r="E83" i="9" s="1"/>
  <c r="B83" i="9" s="1"/>
  <c r="F83" i="9"/>
  <c r="H82" i="9"/>
  <c r="E82" i="9" s="1"/>
  <c r="B82" i="9" s="1"/>
  <c r="G82" i="9"/>
  <c r="F82" i="9"/>
  <c r="H81" i="9"/>
  <c r="G81" i="9"/>
  <c r="F81" i="9"/>
  <c r="E81" i="9"/>
  <c r="B81" i="9" s="1"/>
  <c r="H80" i="9"/>
  <c r="G80" i="9"/>
  <c r="E80" i="9" s="1"/>
  <c r="F80" i="9"/>
  <c r="B80" i="9"/>
  <c r="H79" i="9"/>
  <c r="G79" i="9"/>
  <c r="F79" i="9"/>
  <c r="E79" i="9"/>
  <c r="B79" i="9" s="1"/>
  <c r="H78" i="9"/>
  <c r="E78" i="9" s="1"/>
  <c r="B78" i="9" s="1"/>
  <c r="G78" i="9"/>
  <c r="F78" i="9"/>
  <c r="H77" i="9"/>
  <c r="G77" i="9"/>
  <c r="E77" i="9" s="1"/>
  <c r="B77" i="9" s="1"/>
  <c r="F77" i="9"/>
  <c r="H76" i="9"/>
  <c r="G76" i="9"/>
  <c r="E76" i="9" s="1"/>
  <c r="B76" i="9" s="1"/>
  <c r="F76" i="9"/>
  <c r="H75" i="9"/>
  <c r="G75" i="9"/>
  <c r="E75" i="9" s="1"/>
  <c r="F75" i="9"/>
  <c r="B75" i="9"/>
  <c r="H74" i="9"/>
  <c r="G74" i="9"/>
  <c r="F74" i="9"/>
  <c r="E74" i="9"/>
  <c r="B74" i="9" s="1"/>
  <c r="H73" i="9"/>
  <c r="E73" i="9" s="1"/>
  <c r="G73" i="9"/>
  <c r="F73" i="9"/>
  <c r="H72" i="9"/>
  <c r="G72" i="9"/>
  <c r="E72" i="9" s="1"/>
  <c r="B72" i="9" s="1"/>
  <c r="F72" i="9"/>
  <c r="H71" i="9"/>
  <c r="G71" i="9"/>
  <c r="E71" i="9" s="1"/>
  <c r="B71" i="9" s="1"/>
  <c r="F71" i="9"/>
  <c r="H70" i="9"/>
  <c r="G70" i="9"/>
  <c r="F70" i="9"/>
  <c r="H69" i="9"/>
  <c r="G69" i="9"/>
  <c r="F69" i="9"/>
  <c r="H68" i="9"/>
  <c r="G68" i="9"/>
  <c r="F68" i="9"/>
  <c r="H67" i="9"/>
  <c r="G67" i="9"/>
  <c r="F67" i="9"/>
  <c r="H66" i="9"/>
  <c r="G66" i="9"/>
  <c r="F66" i="9"/>
  <c r="E66" i="9"/>
  <c r="B66" i="9" s="1"/>
  <c r="H65" i="9"/>
  <c r="E65" i="9" s="1"/>
  <c r="G65" i="9"/>
  <c r="F65" i="9"/>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F59" i="9"/>
  <c r="H58" i="9"/>
  <c r="G58" i="9"/>
  <c r="F58" i="9"/>
  <c r="E58" i="9"/>
  <c r="B58" i="9" s="1"/>
  <c r="H57" i="9"/>
  <c r="G57" i="9"/>
  <c r="F57" i="9"/>
  <c r="H56" i="9"/>
  <c r="G56" i="9"/>
  <c r="F56" i="9"/>
  <c r="H55" i="9"/>
  <c r="G55" i="9"/>
  <c r="E55" i="9" s="1"/>
  <c r="F55" i="9"/>
  <c r="B55" i="9"/>
  <c r="H54" i="9"/>
  <c r="G54" i="9"/>
  <c r="F54" i="9"/>
  <c r="E54" i="9"/>
  <c r="B54" i="9" s="1"/>
  <c r="H53" i="9"/>
  <c r="G53" i="9"/>
  <c r="F53" i="9"/>
  <c r="E53" i="9"/>
  <c r="B53" i="9" s="1"/>
  <c r="H52" i="9"/>
  <c r="G52" i="9"/>
  <c r="E52" i="9" s="1"/>
  <c r="B52" i="9" s="1"/>
  <c r="F52" i="9"/>
  <c r="H51" i="9"/>
  <c r="G51" i="9"/>
  <c r="F51" i="9"/>
  <c r="H50" i="9"/>
  <c r="G50" i="9"/>
  <c r="F50" i="9"/>
  <c r="E50" i="9"/>
  <c r="B50" i="9" s="1"/>
  <c r="H49" i="9"/>
  <c r="G49" i="9"/>
  <c r="F49" i="9"/>
  <c r="E49" i="9"/>
  <c r="B49" i="9" s="1"/>
  <c r="H48" i="9"/>
  <c r="G48" i="9"/>
  <c r="E48" i="9" s="1"/>
  <c r="B48" i="9" s="1"/>
  <c r="F48" i="9"/>
  <c r="H47" i="9"/>
  <c r="G47" i="9"/>
  <c r="E47" i="9" s="1"/>
  <c r="B47" i="9" s="1"/>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E38" i="9"/>
  <c r="B38" i="9" s="1"/>
  <c r="H37" i="9"/>
  <c r="G37" i="9"/>
  <c r="F37" i="9"/>
  <c r="H36" i="9"/>
  <c r="G36" i="9"/>
  <c r="E36" i="9" s="1"/>
  <c r="B36" i="9" s="1"/>
  <c r="F36" i="9"/>
  <c r="H35" i="9"/>
  <c r="G35" i="9"/>
  <c r="F35" i="9"/>
  <c r="H34" i="9"/>
  <c r="G34" i="9"/>
  <c r="E34" i="9" s="1"/>
  <c r="B34" i="9" s="1"/>
  <c r="F34" i="9"/>
  <c r="H33" i="9"/>
  <c r="G33" i="9"/>
  <c r="F33" i="9"/>
  <c r="E33" i="9"/>
  <c r="B33" i="9" s="1"/>
  <c r="H32" i="9"/>
  <c r="G32" i="9"/>
  <c r="E32" i="9" s="1"/>
  <c r="B32" i="9" s="1"/>
  <c r="F32" i="9"/>
  <c r="H31" i="9"/>
  <c r="G31" i="9"/>
  <c r="E31" i="9" s="1"/>
  <c r="B31" i="9" s="1"/>
  <c r="F31" i="9"/>
  <c r="H30" i="9"/>
  <c r="G30" i="9"/>
  <c r="F30" i="9"/>
  <c r="E30" i="9"/>
  <c r="B30" i="9" s="1"/>
  <c r="H29" i="9"/>
  <c r="G29" i="9"/>
  <c r="F29" i="9"/>
  <c r="H28" i="9"/>
  <c r="G28" i="9"/>
  <c r="E28" i="9" s="1"/>
  <c r="B28" i="9" s="1"/>
  <c r="F28" i="9"/>
  <c r="H27" i="9"/>
  <c r="G27" i="9"/>
  <c r="E27" i="9" s="1"/>
  <c r="B27" i="9" s="1"/>
  <c r="F27" i="9"/>
  <c r="H26" i="9"/>
  <c r="G26" i="9"/>
  <c r="F26" i="9"/>
  <c r="H25" i="9"/>
  <c r="G25" i="9"/>
  <c r="F25" i="9"/>
  <c r="H24" i="9"/>
  <c r="G24" i="9"/>
  <c r="E24" i="9" s="1"/>
  <c r="B24" i="9" s="1"/>
  <c r="F24" i="9"/>
  <c r="H23" i="9"/>
  <c r="G23" i="9"/>
  <c r="F23" i="9"/>
  <c r="H22" i="9"/>
  <c r="G22" i="9"/>
  <c r="F22" i="9"/>
  <c r="E22" i="9"/>
  <c r="B22" i="9" s="1"/>
  <c r="H21" i="9"/>
  <c r="G21" i="9"/>
  <c r="F21" i="9"/>
  <c r="F20" i="9"/>
  <c r="F4" i="9"/>
  <c r="O3" i="9"/>
  <c r="I3" i="9"/>
  <c r="H3" i="9"/>
  <c r="G3" i="9"/>
  <c r="D101" i="8"/>
  <c r="D95" i="8"/>
  <c r="C1570" i="1" s="1"/>
  <c r="D90" i="8"/>
  <c r="D85" i="8"/>
  <c r="D80" i="8"/>
  <c r="D75" i="8"/>
  <c r="D70" i="8"/>
  <c r="D65" i="8"/>
  <c r="D60" i="8"/>
  <c r="D55" i="8"/>
  <c r="C1530" i="1" s="1"/>
  <c r="D50" i="8"/>
  <c r="D44" i="8"/>
  <c r="D36" i="8"/>
  <c r="C1511" i="1" s="1"/>
  <c r="H1511" i="1" s="1"/>
  <c r="D26" i="8"/>
  <c r="D18" i="8"/>
  <c r="D8" i="8"/>
  <c r="C1483" i="1" s="1"/>
  <c r="H1483" i="1" s="1"/>
  <c r="E44" i="7"/>
  <c r="D44" i="7"/>
  <c r="E39" i="7"/>
  <c r="D39" i="7"/>
  <c r="E38" i="7"/>
  <c r="D38" i="7"/>
  <c r="E30" i="7"/>
  <c r="D30" i="7"/>
  <c r="E23" i="7"/>
  <c r="E22" i="7" s="1"/>
  <c r="D23" i="7"/>
  <c r="D22" i="7" s="1"/>
  <c r="E14" i="7"/>
  <c r="D14" i="7"/>
  <c r="E7" i="7"/>
  <c r="D7" i="7"/>
  <c r="D6" i="7" s="1"/>
  <c r="C1437" i="1" s="1"/>
  <c r="F140" i="6"/>
  <c r="F139" i="6"/>
  <c r="F138" i="6"/>
  <c r="F137" i="6"/>
  <c r="F136" i="6"/>
  <c r="F135" i="6"/>
  <c r="F134" i="6"/>
  <c r="F133" i="6"/>
  <c r="F132" i="6"/>
  <c r="F131" i="6"/>
  <c r="E130" i="6"/>
  <c r="E129" i="6" s="1"/>
  <c r="D1423" i="1" s="1"/>
  <c r="D130" i="6"/>
  <c r="D129" i="6" s="1"/>
  <c r="F128" i="6"/>
  <c r="F127" i="6"/>
  <c r="F126" i="6"/>
  <c r="F125" i="6"/>
  <c r="F124" i="6"/>
  <c r="F123" i="6"/>
  <c r="E122" i="6"/>
  <c r="D122" i="6"/>
  <c r="F122" i="6" s="1"/>
  <c r="F121" i="6"/>
  <c r="F120" i="6"/>
  <c r="F119" i="6"/>
  <c r="E118" i="6"/>
  <c r="D118" i="6"/>
  <c r="F118" i="6" s="1"/>
  <c r="F117" i="6"/>
  <c r="F116" i="6"/>
  <c r="E115" i="6"/>
  <c r="E114" i="6" s="1"/>
  <c r="I27" i="3" s="1"/>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1376" i="1" s="1"/>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246" i="5"/>
  <c r="F244" i="5"/>
  <c r="F243" i="5"/>
  <c r="E242" i="5"/>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E177" i="5" s="1"/>
  <c r="D180" i="5"/>
  <c r="F180" i="5" s="1"/>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D149" i="5"/>
  <c r="G287" i="9" s="1"/>
  <c r="F148" i="5"/>
  <c r="F147" i="5"/>
  <c r="F145" i="5"/>
  <c r="F144" i="5"/>
  <c r="F143" i="5"/>
  <c r="E142" i="5"/>
  <c r="D142" i="5"/>
  <c r="F142" i="5" s="1"/>
  <c r="F141" i="5"/>
  <c r="F140" i="5"/>
  <c r="F139" i="5"/>
  <c r="F138" i="5"/>
  <c r="F137" i="5"/>
  <c r="F136" i="5"/>
  <c r="E135" i="5"/>
  <c r="E134" i="5" s="1"/>
  <c r="D135" i="5"/>
  <c r="D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E78" i="5" s="1"/>
  <c r="D79" i="5"/>
  <c r="D78" i="5"/>
  <c r="F77" i="5"/>
  <c r="F76" i="5"/>
  <c r="F75" i="5"/>
  <c r="F74" i="5"/>
  <c r="F73" i="5"/>
  <c r="F72" i="5"/>
  <c r="F71" i="5"/>
  <c r="E70" i="5"/>
  <c r="E69" i="5" s="1"/>
  <c r="D70" i="5"/>
  <c r="D69" i="5" s="1"/>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23" i="1" s="1"/>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E593" i="4" s="1"/>
  <c r="D587" i="1" s="1"/>
  <c r="D599" i="4"/>
  <c r="F599" i="4" s="1"/>
  <c r="F598" i="4"/>
  <c r="F597" i="4"/>
  <c r="F596" i="4"/>
  <c r="F595" i="4"/>
  <c r="E594" i="4"/>
  <c r="D594"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1" i="1"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9" i="4" s="1"/>
  <c r="E529" i="4"/>
  <c r="F527" i="4"/>
  <c r="F526" i="4"/>
  <c r="F525" i="4"/>
  <c r="E525" i="4"/>
  <c r="D525" i="4"/>
  <c r="F524" i="4"/>
  <c r="F523" i="4"/>
  <c r="F522" i="4"/>
  <c r="E522" i="4"/>
  <c r="D522" i="4"/>
  <c r="F521" i="4"/>
  <c r="F520" i="4"/>
  <c r="E519" i="4"/>
  <c r="D519" i="4"/>
  <c r="F519" i="4" s="1"/>
  <c r="F518" i="4"/>
  <c r="F517" i="4"/>
  <c r="E516" i="4"/>
  <c r="E515" i="4" s="1"/>
  <c r="D509" i="1"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66" i="1" s="1"/>
  <c r="D473" i="4"/>
  <c r="F473" i="4" s="1"/>
  <c r="F471" i="4"/>
  <c r="F470" i="4"/>
  <c r="E469" i="4"/>
  <c r="D469" i="4"/>
  <c r="F469" i="4" s="1"/>
  <c r="F468" i="4"/>
  <c r="F467" i="4"/>
  <c r="E466" i="4"/>
  <c r="D466" i="4"/>
  <c r="F466" i="4" s="1"/>
  <c r="F465" i="4"/>
  <c r="F464" i="4"/>
  <c r="F463" i="4"/>
  <c r="E463" i="4"/>
  <c r="D463" i="4"/>
  <c r="F462" i="4"/>
  <c r="F461" i="4"/>
  <c r="F460" i="4"/>
  <c r="E460" i="4"/>
  <c r="D460" i="4"/>
  <c r="D459" i="4" s="1"/>
  <c r="F459" i="4" s="1"/>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D413" i="1" s="1"/>
  <c r="D418" i="4"/>
  <c r="E417" i="4"/>
  <c r="E644" i="4" s="1"/>
  <c r="D417" i="4"/>
  <c r="F417" i="4" s="1"/>
  <c r="E416" i="4"/>
  <c r="D416" i="4"/>
  <c r="F411" i="4"/>
  <c r="F410" i="4"/>
  <c r="F409" i="4"/>
  <c r="F406" i="4"/>
  <c r="F405" i="4"/>
  <c r="F404" i="4"/>
  <c r="F403" i="4"/>
  <c r="E402" i="4"/>
  <c r="D402" i="4"/>
  <c r="F401" i="4"/>
  <c r="E400" i="4"/>
  <c r="D400" i="4"/>
  <c r="F400" i="4" s="1"/>
  <c r="F399" i="4"/>
  <c r="F398" i="4"/>
  <c r="E397" i="4"/>
  <c r="E396" i="4" s="1"/>
  <c r="D397" i="4"/>
  <c r="F397" i="4" s="1"/>
  <c r="D396" i="4"/>
  <c r="F396" i="4" s="1"/>
  <c r="F395" i="4"/>
  <c r="F394" i="4"/>
  <c r="F393" i="4"/>
  <c r="F392" i="4"/>
  <c r="E391" i="4"/>
  <c r="D391" i="4"/>
  <c r="F390" i="4"/>
  <c r="F389" i="4"/>
  <c r="E388" i="4"/>
  <c r="D388" i="4"/>
  <c r="F388" i="4" s="1"/>
  <c r="F387" i="4"/>
  <c r="F386" i="4"/>
  <c r="F385" i="4"/>
  <c r="F384" i="4"/>
  <c r="F383" i="4"/>
  <c r="E383" i="4"/>
  <c r="D383" i="4"/>
  <c r="F382" i="4"/>
  <c r="F381" i="4"/>
  <c r="F380" i="4"/>
  <c r="F379" i="4"/>
  <c r="E378" i="4"/>
  <c r="D373" i="1" s="1"/>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E351" i="4" s="1"/>
  <c r="D346" i="1" s="1"/>
  <c r="D352" i="4"/>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C307" i="1" s="1"/>
  <c r="F310" i="4"/>
  <c r="F309" i="4"/>
  <c r="F308" i="4"/>
  <c r="F307" i="4"/>
  <c r="F306" i="4"/>
  <c r="F305" i="4"/>
  <c r="E304" i="4"/>
  <c r="D304" i="4"/>
  <c r="F304" i="4" s="1"/>
  <c r="F303" i="4"/>
  <c r="F302" i="4"/>
  <c r="F301" i="4"/>
  <c r="E300" i="4"/>
  <c r="E299" i="4" s="1"/>
  <c r="D300" i="4"/>
  <c r="F300" i="4" s="1"/>
  <c r="F296" i="4"/>
  <c r="F295" i="4"/>
  <c r="F294" i="4"/>
  <c r="F293" i="4"/>
  <c r="F292" i="4"/>
  <c r="E288" i="4"/>
  <c r="D284" i="1" s="1"/>
  <c r="D288" i="4"/>
  <c r="F288" i="4" s="1"/>
  <c r="E287" i="4"/>
  <c r="D287" i="4"/>
  <c r="F287" i="4" s="1"/>
  <c r="F286" i="4"/>
  <c r="F285" i="4"/>
  <c r="F284" i="4"/>
  <c r="F283" i="4"/>
  <c r="F282" i="4"/>
  <c r="F281" i="4"/>
  <c r="F280" i="4"/>
  <c r="E279" i="4"/>
  <c r="D275" i="1" s="1"/>
  <c r="D279" i="4"/>
  <c r="F278" i="4"/>
  <c r="F277" i="4"/>
  <c r="F276" i="4"/>
  <c r="F275" i="4"/>
  <c r="F274" i="4"/>
  <c r="E273" i="4"/>
  <c r="D269" i="1" s="1"/>
  <c r="D273" i="4"/>
  <c r="F273" i="4" s="1"/>
  <c r="F272" i="4"/>
  <c r="F271" i="4"/>
  <c r="F270" i="4"/>
  <c r="F269" i="4"/>
  <c r="E268" i="4"/>
  <c r="D268" i="4"/>
  <c r="F267" i="4"/>
  <c r="F266" i="4"/>
  <c r="F265" i="4"/>
  <c r="E264" i="4"/>
  <c r="D264" i="4"/>
  <c r="F262" i="4"/>
  <c r="F261" i="4"/>
  <c r="F260" i="4"/>
  <c r="E259" i="4"/>
  <c r="E252" i="4" s="1"/>
  <c r="D248" i="1" s="1"/>
  <c r="D259" i="4"/>
  <c r="F258" i="4"/>
  <c r="F257" i="4"/>
  <c r="F256" i="4"/>
  <c r="F255" i="4"/>
  <c r="F254" i="4"/>
  <c r="E253" i="4"/>
  <c r="D253" i="4"/>
  <c r="F251" i="4"/>
  <c r="F250" i="4"/>
  <c r="F249" i="4"/>
  <c r="F248" i="4"/>
  <c r="F247" i="4"/>
  <c r="E247" i="4"/>
  <c r="D247" i="4"/>
  <c r="F246" i="4"/>
  <c r="F245" i="4"/>
  <c r="F244" i="4"/>
  <c r="E244" i="4"/>
  <c r="D244" i="4"/>
  <c r="F243" i="4"/>
  <c r="F242" i="4"/>
  <c r="F241" i="4"/>
  <c r="E240" i="4"/>
  <c r="D240" i="4"/>
  <c r="F239" i="4"/>
  <c r="F238" i="4"/>
  <c r="F237" i="4"/>
  <c r="E236" i="4"/>
  <c r="D236" i="4"/>
  <c r="F236" i="4" s="1"/>
  <c r="F235" i="4"/>
  <c r="F234" i="4"/>
  <c r="F233" i="4"/>
  <c r="F232" i="4"/>
  <c r="E231" i="4"/>
  <c r="F231" i="4" s="1"/>
  <c r="D231" i="4"/>
  <c r="F230" i="4"/>
  <c r="F229" i="4"/>
  <c r="F228" i="4"/>
  <c r="E228" i="4"/>
  <c r="D228" i="4"/>
  <c r="F227" i="4"/>
  <c r="F226" i="4"/>
  <c r="E225" i="4"/>
  <c r="D225" i="4"/>
  <c r="C221" i="1" s="1"/>
  <c r="F223" i="4"/>
  <c r="F222" i="4"/>
  <c r="F221" i="4"/>
  <c r="F220" i="4"/>
  <c r="E219" i="4"/>
  <c r="E215" i="4" s="1"/>
  <c r="D211" i="1" s="1"/>
  <c r="D219" i="4"/>
  <c r="F219" i="4" s="1"/>
  <c r="F218" i="4"/>
  <c r="F217" i="4"/>
  <c r="F216" i="4"/>
  <c r="E216" i="4"/>
  <c r="D216" i="4"/>
  <c r="F214" i="4"/>
  <c r="F213" i="4"/>
  <c r="F212" i="4"/>
  <c r="F211" i="4"/>
  <c r="E210" i="4"/>
  <c r="E196" i="4" s="1"/>
  <c r="D192" i="1" s="1"/>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E140" i="4"/>
  <c r="E139" i="4" s="1"/>
  <c r="D135" i="1" s="1"/>
  <c r="D140" i="4"/>
  <c r="F140" i="4" s="1"/>
  <c r="F138" i="4"/>
  <c r="F137" i="4"/>
  <c r="F136" i="4"/>
  <c r="F135" i="4"/>
  <c r="F134" i="4"/>
  <c r="E134" i="4"/>
  <c r="D134" i="4"/>
  <c r="F133" i="4"/>
  <c r="E133" i="4"/>
  <c r="D133" i="4"/>
  <c r="F132" i="4"/>
  <c r="F131" i="4"/>
  <c r="F130" i="4"/>
  <c r="F129" i="4"/>
  <c r="E128" i="4"/>
  <c r="D128" i="4"/>
  <c r="F127" i="4"/>
  <c r="F126" i="4"/>
  <c r="E125" i="4"/>
  <c r="D125"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7" i="4"/>
  <c r="F66" i="4"/>
  <c r="F65" i="4"/>
  <c r="E65" i="4"/>
  <c r="D65" i="4"/>
  <c r="F64" i="4"/>
  <c r="F63" i="4"/>
  <c r="E62" i="4"/>
  <c r="D62" i="4"/>
  <c r="F62" i="4" s="1"/>
  <c r="F61" i="4"/>
  <c r="F60" i="4"/>
  <c r="E59" i="4"/>
  <c r="D59" i="4"/>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8" i="1" s="1"/>
  <c r="C1577" i="1"/>
  <c r="G1577" i="1" s="1"/>
  <c r="C1576" i="1"/>
  <c r="H1576" i="1" s="1"/>
  <c r="C1575" i="1"/>
  <c r="H1575" i="1" s="1"/>
  <c r="C1574" i="1"/>
  <c r="G1574" i="1" s="1"/>
  <c r="C1573" i="1"/>
  <c r="H1573" i="1" s="1"/>
  <c r="C1572" i="1"/>
  <c r="G1572" i="1" s="1"/>
  <c r="C1571" i="1"/>
  <c r="H1571" i="1" s="1"/>
  <c r="H1569" i="1"/>
  <c r="G1569" i="1"/>
  <c r="C1569" i="1"/>
  <c r="G1568" i="1"/>
  <c r="C1568" i="1"/>
  <c r="H1568" i="1" s="1"/>
  <c r="C1567" i="1"/>
  <c r="H1567" i="1" s="1"/>
  <c r="H1566" i="1"/>
  <c r="C1566" i="1"/>
  <c r="G1566" i="1" s="1"/>
  <c r="H1565" i="1"/>
  <c r="G1565" i="1"/>
  <c r="C1565" i="1"/>
  <c r="H1564" i="1"/>
  <c r="C1564" i="1"/>
  <c r="G1564" i="1" s="1"/>
  <c r="G1563" i="1"/>
  <c r="C1563" i="1"/>
  <c r="H1563" i="1" s="1"/>
  <c r="C1562" i="1"/>
  <c r="G1562" i="1" s="1"/>
  <c r="H1561" i="1"/>
  <c r="G1561" i="1"/>
  <c r="C1561" i="1"/>
  <c r="G1560" i="1"/>
  <c r="C1560" i="1"/>
  <c r="H1560" i="1" s="1"/>
  <c r="C1559" i="1"/>
  <c r="H1559" i="1" s="1"/>
  <c r="H1558" i="1"/>
  <c r="C1558" i="1"/>
  <c r="G1558" i="1" s="1"/>
  <c r="H1557" i="1"/>
  <c r="G1557" i="1"/>
  <c r="C1557" i="1"/>
  <c r="H1556" i="1"/>
  <c r="C1556" i="1"/>
  <c r="G1556" i="1" s="1"/>
  <c r="G1555" i="1"/>
  <c r="C1555" i="1"/>
  <c r="H1555" i="1" s="1"/>
  <c r="C1554" i="1"/>
  <c r="G1554" i="1" s="1"/>
  <c r="H1553" i="1"/>
  <c r="G1553" i="1"/>
  <c r="C1553" i="1"/>
  <c r="G1552" i="1"/>
  <c r="C1552" i="1"/>
  <c r="H1552" i="1" s="1"/>
  <c r="C1551" i="1"/>
  <c r="H1551" i="1" s="1"/>
  <c r="H1550" i="1"/>
  <c r="C1550" i="1"/>
  <c r="G1550" i="1" s="1"/>
  <c r="H1549" i="1"/>
  <c r="G1549" i="1"/>
  <c r="C1549" i="1"/>
  <c r="H1548" i="1"/>
  <c r="C1548" i="1"/>
  <c r="G1548" i="1" s="1"/>
  <c r="G1547" i="1"/>
  <c r="C1547" i="1"/>
  <c r="H1547" i="1" s="1"/>
  <c r="C1546" i="1"/>
  <c r="G1546" i="1" s="1"/>
  <c r="H1545" i="1"/>
  <c r="G1545" i="1"/>
  <c r="C1545" i="1"/>
  <c r="G1544" i="1"/>
  <c r="C1544" i="1"/>
  <c r="H1544" i="1" s="1"/>
  <c r="C1543" i="1"/>
  <c r="H1543" i="1" s="1"/>
  <c r="H1542" i="1"/>
  <c r="C1542" i="1"/>
  <c r="G1542" i="1" s="1"/>
  <c r="H1541" i="1"/>
  <c r="G1541" i="1"/>
  <c r="C1541" i="1"/>
  <c r="H1540" i="1"/>
  <c r="C1540" i="1"/>
  <c r="G1540" i="1" s="1"/>
  <c r="G1539" i="1"/>
  <c r="C1539" i="1"/>
  <c r="H1539" i="1" s="1"/>
  <c r="C1538" i="1"/>
  <c r="G1538" i="1" s="1"/>
  <c r="H1537" i="1"/>
  <c r="G1537" i="1"/>
  <c r="C1537" i="1"/>
  <c r="G1536" i="1"/>
  <c r="C1536" i="1"/>
  <c r="H1536" i="1" s="1"/>
  <c r="C1535" i="1"/>
  <c r="H1535" i="1" s="1"/>
  <c r="H1534" i="1"/>
  <c r="C1534" i="1"/>
  <c r="G1534" i="1" s="1"/>
  <c r="H1533" i="1"/>
  <c r="G1533" i="1"/>
  <c r="C1533" i="1"/>
  <c r="H1532" i="1"/>
  <c r="C1532" i="1"/>
  <c r="G1532" i="1" s="1"/>
  <c r="G1531" i="1"/>
  <c r="C1531" i="1"/>
  <c r="H1531" i="1" s="1"/>
  <c r="H1529" i="1"/>
  <c r="G1529" i="1"/>
  <c r="C1529" i="1"/>
  <c r="G1528" i="1"/>
  <c r="C1528" i="1"/>
  <c r="H1528" i="1" s="1"/>
  <c r="C1527" i="1"/>
  <c r="H1527" i="1" s="1"/>
  <c r="H1526" i="1"/>
  <c r="C1526" i="1"/>
  <c r="G1526" i="1" s="1"/>
  <c r="H1525" i="1"/>
  <c r="G1525" i="1"/>
  <c r="C1525" i="1"/>
  <c r="G1523" i="1"/>
  <c r="C1523" i="1"/>
  <c r="H1523" i="1" s="1"/>
  <c r="C1522" i="1"/>
  <c r="G1522" i="1" s="1"/>
  <c r="H1521" i="1"/>
  <c r="G1521" i="1"/>
  <c r="C1521" i="1"/>
  <c r="G1520" i="1"/>
  <c r="C1520" i="1"/>
  <c r="H1520" i="1" s="1"/>
  <c r="C1519" i="1"/>
  <c r="H1519" i="1" s="1"/>
  <c r="H1516" i="1"/>
  <c r="C1516" i="1"/>
  <c r="G1516" i="1" s="1"/>
  <c r="C1515" i="1"/>
  <c r="H1515" i="1" s="1"/>
  <c r="H1514" i="1"/>
  <c r="C1514" i="1"/>
  <c r="G1514" i="1" s="1"/>
  <c r="G1513" i="1"/>
  <c r="C1513" i="1"/>
  <c r="H1513" i="1" s="1"/>
  <c r="C1512" i="1"/>
  <c r="H1512" i="1" s="1"/>
  <c r="C1510" i="1"/>
  <c r="G1510" i="1" s="1"/>
  <c r="C1509" i="1"/>
  <c r="H1509" i="1" s="1"/>
  <c r="G1508" i="1"/>
  <c r="C1508" i="1"/>
  <c r="H1508" i="1" s="1"/>
  <c r="C1507" i="1"/>
  <c r="H1507" i="1" s="1"/>
  <c r="C1506" i="1"/>
  <c r="G1506" i="1" s="1"/>
  <c r="G1505" i="1"/>
  <c r="C1505" i="1"/>
  <c r="H1505" i="1" s="1"/>
  <c r="C1504" i="1"/>
  <c r="H1504" i="1" s="1"/>
  <c r="G1503" i="1"/>
  <c r="C1503" i="1"/>
  <c r="H1503" i="1" s="1"/>
  <c r="C1502" i="1"/>
  <c r="G1502" i="1" s="1"/>
  <c r="C1501" i="1"/>
  <c r="G1501" i="1" s="1"/>
  <c r="C1500" i="1"/>
  <c r="H1500" i="1" s="1"/>
  <c r="C1498" i="1"/>
  <c r="G1498" i="1" s="1"/>
  <c r="C1497" i="1"/>
  <c r="G1497" i="1" s="1"/>
  <c r="C1496" i="1"/>
  <c r="H1496" i="1" s="1"/>
  <c r="G1495" i="1"/>
  <c r="C1495" i="1"/>
  <c r="H1495" i="1" s="1"/>
  <c r="C1494" i="1"/>
  <c r="G1494" i="1" s="1"/>
  <c r="C1492" i="1"/>
  <c r="H1492" i="1" s="1"/>
  <c r="C1491" i="1"/>
  <c r="H1491" i="1" s="1"/>
  <c r="C1490" i="1"/>
  <c r="G1490" i="1" s="1"/>
  <c r="H1489" i="1"/>
  <c r="C1489" i="1"/>
  <c r="G1489" i="1" s="1"/>
  <c r="C1488" i="1"/>
  <c r="G1488" i="1" s="1"/>
  <c r="C1487" i="1"/>
  <c r="H1487" i="1" s="1"/>
  <c r="C1486" i="1"/>
  <c r="G1486" i="1" s="1"/>
  <c r="C1485" i="1"/>
  <c r="G1485" i="1" s="1"/>
  <c r="C1484" i="1"/>
  <c r="H1484" i="1" s="1"/>
  <c r="C1482" i="1"/>
  <c r="G1482" i="1" s="1"/>
  <c r="C1480" i="1"/>
  <c r="H1480" i="1" s="1"/>
  <c r="H1479" i="1"/>
  <c r="G1479" i="1"/>
  <c r="I1479" i="1" s="1"/>
  <c r="D1479" i="1"/>
  <c r="C1479" i="1"/>
  <c r="J1479" i="1" s="1"/>
  <c r="D1478" i="1"/>
  <c r="C1478" i="1"/>
  <c r="H1478" i="1" s="1"/>
  <c r="D1477" i="1"/>
  <c r="C1477" i="1"/>
  <c r="J1477" i="1" s="1"/>
  <c r="G1476" i="1"/>
  <c r="D1476" i="1"/>
  <c r="C1476" i="1"/>
  <c r="G1475" i="1"/>
  <c r="D1475" i="1"/>
  <c r="H1475" i="1" s="1"/>
  <c r="C1475" i="1"/>
  <c r="D1474" i="1"/>
  <c r="C1474" i="1"/>
  <c r="G1474" i="1" s="1"/>
  <c r="G1473" i="1"/>
  <c r="I1473" i="1" s="1"/>
  <c r="D1473" i="1"/>
  <c r="H1473" i="1" s="1"/>
  <c r="C1473" i="1"/>
  <c r="D1472" i="1"/>
  <c r="C1472" i="1"/>
  <c r="G1472" i="1" s="1"/>
  <c r="G1471" i="1"/>
  <c r="D1471" i="1"/>
  <c r="H1471" i="1" s="1"/>
  <c r="C1471" i="1"/>
  <c r="G1470" i="1"/>
  <c r="D1470" i="1"/>
  <c r="H1470" i="1" s="1"/>
  <c r="C1470" i="1"/>
  <c r="G1469" i="1"/>
  <c r="D1469" i="1"/>
  <c r="H1469" i="1" s="1"/>
  <c r="C1469" i="1"/>
  <c r="D1468" i="1"/>
  <c r="C1468" i="1"/>
  <c r="G1468" i="1" s="1"/>
  <c r="G1467" i="1"/>
  <c r="D1467" i="1"/>
  <c r="H1467" i="1" s="1"/>
  <c r="C1467" i="1"/>
  <c r="D1466" i="1"/>
  <c r="C1466" i="1"/>
  <c r="G1466" i="1" s="1"/>
  <c r="G1465" i="1"/>
  <c r="D1465" i="1"/>
  <c r="H1465" i="1" s="1"/>
  <c r="C1465" i="1"/>
  <c r="D1464" i="1"/>
  <c r="C1464" i="1"/>
  <c r="G1464" i="1" s="1"/>
  <c r="G1463" i="1"/>
  <c r="I1463" i="1" s="1"/>
  <c r="D1463" i="1"/>
  <c r="H1463" i="1" s="1"/>
  <c r="C1463" i="1"/>
  <c r="D1462" i="1"/>
  <c r="C1462" i="1"/>
  <c r="G1462" i="1" s="1"/>
  <c r="D1461" i="1"/>
  <c r="C1461" i="1"/>
  <c r="G1461" i="1" s="1"/>
  <c r="G1460" i="1"/>
  <c r="D1460" i="1"/>
  <c r="H1460" i="1" s="1"/>
  <c r="C1460" i="1"/>
  <c r="D1459" i="1"/>
  <c r="C1459" i="1"/>
  <c r="G1459" i="1" s="1"/>
  <c r="G1458" i="1"/>
  <c r="I1458" i="1" s="1"/>
  <c r="D1458" i="1"/>
  <c r="H1458" i="1" s="1"/>
  <c r="C1458" i="1"/>
  <c r="D1457" i="1"/>
  <c r="C1457" i="1"/>
  <c r="G1457" i="1" s="1"/>
  <c r="G1456" i="1"/>
  <c r="D1456" i="1"/>
  <c r="H1456" i="1" s="1"/>
  <c r="C1456" i="1"/>
  <c r="D1455" i="1"/>
  <c r="C1455" i="1"/>
  <c r="G1455" i="1" s="1"/>
  <c r="D1454" i="1"/>
  <c r="C1454" i="1"/>
  <c r="G1454" i="1" s="1"/>
  <c r="D1453" i="1"/>
  <c r="C1453" i="1"/>
  <c r="G1453" i="1" s="1"/>
  <c r="G1452" i="1"/>
  <c r="D1452" i="1"/>
  <c r="J1452" i="1" s="1"/>
  <c r="C1452" i="1"/>
  <c r="H1452" i="1" s="1"/>
  <c r="D1451" i="1"/>
  <c r="C1451" i="1"/>
  <c r="G1451" i="1" s="1"/>
  <c r="G1450" i="1"/>
  <c r="I1450" i="1" s="1"/>
  <c r="D1450" i="1"/>
  <c r="J1450" i="1" s="1"/>
  <c r="C1450" i="1"/>
  <c r="H1450" i="1" s="1"/>
  <c r="D1449" i="1"/>
  <c r="C1449" i="1"/>
  <c r="G1449" i="1" s="1"/>
  <c r="G1448" i="1"/>
  <c r="I1448" i="1" s="1"/>
  <c r="D1448" i="1"/>
  <c r="J1448" i="1" s="1"/>
  <c r="C1448" i="1"/>
  <c r="H1448" i="1" s="1"/>
  <c r="D1447" i="1"/>
  <c r="C1447" i="1"/>
  <c r="G1446" i="1"/>
  <c r="D1446" i="1"/>
  <c r="J1446" i="1" s="1"/>
  <c r="C1446" i="1"/>
  <c r="H1446" i="1" s="1"/>
  <c r="D1445" i="1"/>
  <c r="G1445" i="1" s="1"/>
  <c r="C1445" i="1"/>
  <c r="J1444" i="1"/>
  <c r="D1444" i="1"/>
  <c r="C1444" i="1"/>
  <c r="H1444" i="1" s="1"/>
  <c r="G1443" i="1"/>
  <c r="D1443" i="1"/>
  <c r="H1443" i="1" s="1"/>
  <c r="C1443" i="1"/>
  <c r="D1442" i="1"/>
  <c r="J1442" i="1" s="1"/>
  <c r="C1442" i="1"/>
  <c r="H1441" i="1"/>
  <c r="G1441" i="1"/>
  <c r="I1441" i="1" s="1"/>
  <c r="D1441" i="1"/>
  <c r="C1441" i="1"/>
  <c r="J1441" i="1" s="1"/>
  <c r="D1440" i="1"/>
  <c r="C1440" i="1"/>
  <c r="D1439" i="1"/>
  <c r="C1439" i="1"/>
  <c r="J1439" i="1" s="1"/>
  <c r="D1438" i="1"/>
  <c r="C1438" i="1"/>
  <c r="D1434" i="1"/>
  <c r="C1434" i="1"/>
  <c r="D1433" i="1"/>
  <c r="C1433" i="1"/>
  <c r="D1432" i="1"/>
  <c r="C1432" i="1"/>
  <c r="D1431" i="1"/>
  <c r="C1431" i="1"/>
  <c r="D1430" i="1"/>
  <c r="C1430" i="1"/>
  <c r="D1429" i="1"/>
  <c r="C1429" i="1"/>
  <c r="H1429" i="1" s="1"/>
  <c r="H1428" i="1"/>
  <c r="D1428" i="1"/>
  <c r="C1428" i="1"/>
  <c r="D1427" i="1"/>
  <c r="C1427" i="1"/>
  <c r="H1427" i="1" s="1"/>
  <c r="D1426" i="1"/>
  <c r="C1426" i="1"/>
  <c r="H1426" i="1" s="1"/>
  <c r="D1425" i="1"/>
  <c r="C1425" i="1"/>
  <c r="D1424" i="1"/>
  <c r="C1424" i="1"/>
  <c r="H1424" i="1" s="1"/>
  <c r="C1423" i="1"/>
  <c r="D1422" i="1"/>
  <c r="G1422" i="1" s="1"/>
  <c r="C1422" i="1"/>
  <c r="D1421" i="1"/>
  <c r="G1421" i="1" s="1"/>
  <c r="C1421" i="1"/>
  <c r="D1420" i="1"/>
  <c r="C1420" i="1"/>
  <c r="H1420" i="1" s="1"/>
  <c r="D1419" i="1"/>
  <c r="G1419" i="1" s="1"/>
  <c r="C1419" i="1"/>
  <c r="D1418" i="1"/>
  <c r="C1418" i="1"/>
  <c r="H1418" i="1" s="1"/>
  <c r="D1417" i="1"/>
  <c r="C1417" i="1"/>
  <c r="D1416" i="1"/>
  <c r="C1416" i="1"/>
  <c r="D1415" i="1"/>
  <c r="C1415" i="1"/>
  <c r="H1415" i="1" s="1"/>
  <c r="D1414" i="1"/>
  <c r="C1414" i="1"/>
  <c r="H1414" i="1" s="1"/>
  <c r="D1413" i="1"/>
  <c r="G1413" i="1" s="1"/>
  <c r="C1413" i="1"/>
  <c r="D1412" i="1"/>
  <c r="G1412" i="1" s="1"/>
  <c r="C1412" i="1"/>
  <c r="D1411" i="1"/>
  <c r="C1411" i="1"/>
  <c r="G1411" i="1" s="1"/>
  <c r="D1410" i="1"/>
  <c r="C1410" i="1"/>
  <c r="D1409" i="1"/>
  <c r="C1409" i="1"/>
  <c r="D1408" i="1"/>
  <c r="D1407" i="1"/>
  <c r="C1407" i="1"/>
  <c r="H1406" i="1"/>
  <c r="D1406" i="1"/>
  <c r="C1406" i="1"/>
  <c r="G1406" i="1" s="1"/>
  <c r="H1405" i="1"/>
  <c r="D1405" i="1"/>
  <c r="C1405" i="1"/>
  <c r="G1405" i="1" s="1"/>
  <c r="H1404" i="1"/>
  <c r="D1404" i="1"/>
  <c r="C1404" i="1"/>
  <c r="D1403" i="1"/>
  <c r="G1403" i="1" s="1"/>
  <c r="C1403" i="1"/>
  <c r="D1402" i="1"/>
  <c r="C1402" i="1"/>
  <c r="D1400" i="1"/>
  <c r="C1400" i="1"/>
  <c r="H1400" i="1" s="1"/>
  <c r="D1399" i="1"/>
  <c r="C1399" i="1"/>
  <c r="H1399" i="1" s="1"/>
  <c r="D1398" i="1"/>
  <c r="C1398" i="1"/>
  <c r="H1398" i="1" s="1"/>
  <c r="D1397" i="1"/>
  <c r="C1397" i="1"/>
  <c r="H1397" i="1" s="1"/>
  <c r="D1396" i="1"/>
  <c r="G1396" i="1" s="1"/>
  <c r="C1396" i="1"/>
  <c r="D1395" i="1"/>
  <c r="C1395" i="1"/>
  <c r="H1395" i="1" s="1"/>
  <c r="D1394" i="1"/>
  <c r="C1394" i="1"/>
  <c r="H1394" i="1" s="1"/>
  <c r="D1393" i="1"/>
  <c r="C1393" i="1"/>
  <c r="D1392" i="1"/>
  <c r="C1392" i="1"/>
  <c r="H1392" i="1" s="1"/>
  <c r="D1391" i="1"/>
  <c r="C1391" i="1"/>
  <c r="H1391" i="1" s="1"/>
  <c r="D1390" i="1"/>
  <c r="C1390" i="1"/>
  <c r="D1389" i="1"/>
  <c r="H1389" i="1" s="1"/>
  <c r="C1389" i="1"/>
  <c r="D1388" i="1"/>
  <c r="C1388" i="1"/>
  <c r="H1387" i="1"/>
  <c r="D1387" i="1"/>
  <c r="C1387" i="1"/>
  <c r="D1386" i="1"/>
  <c r="G1386" i="1" s="1"/>
  <c r="C1386" i="1"/>
  <c r="D1385" i="1"/>
  <c r="G1385" i="1" s="1"/>
  <c r="C1385" i="1"/>
  <c r="D1384" i="1"/>
  <c r="D1382" i="1"/>
  <c r="C1382" i="1"/>
  <c r="H1381" i="1"/>
  <c r="G1381" i="1"/>
  <c r="D1381" i="1"/>
  <c r="C1381" i="1"/>
  <c r="D1380" i="1"/>
  <c r="C1380" i="1"/>
  <c r="D1379" i="1"/>
  <c r="C1379" i="1"/>
  <c r="G1379" i="1" s="1"/>
  <c r="D1378" i="1"/>
  <c r="C1378" i="1"/>
  <c r="D1377" i="1"/>
  <c r="C1377" i="1"/>
  <c r="C1376" i="1"/>
  <c r="D1375" i="1"/>
  <c r="C1375" i="1"/>
  <c r="H1375" i="1" s="1"/>
  <c r="D1374" i="1"/>
  <c r="C1374" i="1"/>
  <c r="H1374" i="1" s="1"/>
  <c r="D1373" i="1"/>
  <c r="C1373" i="1"/>
  <c r="H1373" i="1" s="1"/>
  <c r="D1372" i="1"/>
  <c r="C1372" i="1"/>
  <c r="H1372" i="1" s="1"/>
  <c r="D1371" i="1"/>
  <c r="C1371" i="1"/>
  <c r="H1371" i="1" s="1"/>
  <c r="D1370" i="1"/>
  <c r="C1370" i="1"/>
  <c r="D1369" i="1"/>
  <c r="D1368" i="1"/>
  <c r="C1368" i="1"/>
  <c r="G1368" i="1" s="1"/>
  <c r="D1367" i="1"/>
  <c r="G1367" i="1" s="1"/>
  <c r="C1367" i="1"/>
  <c r="H1367" i="1" s="1"/>
  <c r="G1366" i="1"/>
  <c r="D1366" i="1"/>
  <c r="C1366" i="1"/>
  <c r="H1366" i="1" s="1"/>
  <c r="D1365" i="1"/>
  <c r="C1365" i="1"/>
  <c r="D1364" i="1"/>
  <c r="G1364" i="1" s="1"/>
  <c r="C1364" i="1"/>
  <c r="H1363" i="1"/>
  <c r="D1363" i="1"/>
  <c r="C1363" i="1"/>
  <c r="G1363" i="1" s="1"/>
  <c r="D1362" i="1"/>
  <c r="C1362" i="1"/>
  <c r="D1361" i="1"/>
  <c r="G1361" i="1" s="1"/>
  <c r="C1361" i="1"/>
  <c r="H1361" i="1" s="1"/>
  <c r="D1360" i="1"/>
  <c r="C1360" i="1"/>
  <c r="D1359" i="1"/>
  <c r="C1359" i="1"/>
  <c r="H1359" i="1" s="1"/>
  <c r="D1358" i="1"/>
  <c r="C1358" i="1"/>
  <c r="D1357" i="1"/>
  <c r="G1357" i="1" s="1"/>
  <c r="C1357" i="1"/>
  <c r="D1356" i="1"/>
  <c r="H1356" i="1" s="1"/>
  <c r="C1356" i="1"/>
  <c r="D1355" i="1"/>
  <c r="C1355" i="1"/>
  <c r="H1354" i="1"/>
  <c r="G1354" i="1"/>
  <c r="D1354" i="1"/>
  <c r="C1354" i="1"/>
  <c r="D1353" i="1"/>
  <c r="G1353" i="1" s="1"/>
  <c r="C1353" i="1"/>
  <c r="D1352" i="1"/>
  <c r="H1352" i="1" s="1"/>
  <c r="C1352" i="1"/>
  <c r="D1351" i="1"/>
  <c r="G1351" i="1" s="1"/>
  <c r="C1351" i="1"/>
  <c r="D1350" i="1"/>
  <c r="G1350" i="1" s="1"/>
  <c r="C1350" i="1"/>
  <c r="D1349" i="1"/>
  <c r="C1349" i="1"/>
  <c r="D1348" i="1"/>
  <c r="C1348" i="1"/>
  <c r="H1347" i="1"/>
  <c r="D1347" i="1"/>
  <c r="C1347" i="1"/>
  <c r="H1346" i="1"/>
  <c r="D1346" i="1"/>
  <c r="C1346" i="1"/>
  <c r="H1345" i="1"/>
  <c r="D1345" i="1"/>
  <c r="C1345" i="1"/>
  <c r="G1345" i="1" s="1"/>
  <c r="D1344" i="1"/>
  <c r="C1344" i="1"/>
  <c r="H1343" i="1"/>
  <c r="G1343" i="1"/>
  <c r="D1343" i="1"/>
  <c r="C1343" i="1"/>
  <c r="D1342" i="1"/>
  <c r="C1342" i="1"/>
  <c r="H1342" i="1" s="1"/>
  <c r="H1341" i="1"/>
  <c r="D1341" i="1"/>
  <c r="C1341" i="1"/>
  <c r="H1340" i="1"/>
  <c r="D1340" i="1"/>
  <c r="C1340" i="1"/>
  <c r="H1339" i="1"/>
  <c r="G1339" i="1"/>
  <c r="D1339" i="1"/>
  <c r="C1339" i="1"/>
  <c r="H1338" i="1"/>
  <c r="D1338" i="1"/>
  <c r="C1338" i="1"/>
  <c r="G1338" i="1" s="1"/>
  <c r="D1337" i="1"/>
  <c r="C1337" i="1"/>
  <c r="H1336" i="1"/>
  <c r="G1336" i="1"/>
  <c r="D1336" i="1"/>
  <c r="C1336" i="1"/>
  <c r="H1335" i="1"/>
  <c r="D1335" i="1"/>
  <c r="C1335" i="1"/>
  <c r="G1335" i="1" s="1"/>
  <c r="D1334" i="1"/>
  <c r="C1334" i="1"/>
  <c r="H1334" i="1" s="1"/>
  <c r="D1333" i="1"/>
  <c r="C1333" i="1"/>
  <c r="D1332" i="1"/>
  <c r="C1332" i="1"/>
  <c r="H1332" i="1" s="1"/>
  <c r="D1331" i="1"/>
  <c r="C1331" i="1"/>
  <c r="G1331" i="1" s="1"/>
  <c r="D1330" i="1"/>
  <c r="C1330" i="1"/>
  <c r="G1330" i="1" s="1"/>
  <c r="D1328" i="1"/>
  <c r="C1328" i="1"/>
  <c r="D1327" i="1"/>
  <c r="C1327" i="1"/>
  <c r="D1326" i="1"/>
  <c r="C1326" i="1"/>
  <c r="G1325" i="1"/>
  <c r="D1325" i="1"/>
  <c r="C1325" i="1"/>
  <c r="H1325" i="1" s="1"/>
  <c r="D1324" i="1"/>
  <c r="C1324" i="1"/>
  <c r="H1324" i="1" s="1"/>
  <c r="D1323" i="1"/>
  <c r="G1323" i="1" s="1"/>
  <c r="C1323" i="1"/>
  <c r="H1323" i="1" s="1"/>
  <c r="D1322" i="1"/>
  <c r="C1322" i="1"/>
  <c r="D1321" i="1"/>
  <c r="H1321" i="1" s="1"/>
  <c r="C1321" i="1"/>
  <c r="D1320" i="1"/>
  <c r="G1320" i="1" s="1"/>
  <c r="C1320" i="1"/>
  <c r="H1319" i="1"/>
  <c r="G1319" i="1"/>
  <c r="D1319" i="1"/>
  <c r="C1319" i="1"/>
  <c r="D1318" i="1"/>
  <c r="G1318" i="1" s="1"/>
  <c r="C1318" i="1"/>
  <c r="D1317" i="1"/>
  <c r="H1317" i="1" s="1"/>
  <c r="C1317" i="1"/>
  <c r="D1316" i="1"/>
  <c r="C1316" i="1"/>
  <c r="H1315" i="1"/>
  <c r="D1315" i="1"/>
  <c r="C1315" i="1"/>
  <c r="H1314" i="1"/>
  <c r="D1314" i="1"/>
  <c r="C1314" i="1"/>
  <c r="G1314" i="1" s="1"/>
  <c r="H1313" i="1"/>
  <c r="D1313" i="1"/>
  <c r="C1313" i="1"/>
  <c r="H1312" i="1"/>
  <c r="D1312" i="1"/>
  <c r="C1312" i="1"/>
  <c r="H1311" i="1"/>
  <c r="G1311" i="1"/>
  <c r="D1311" i="1"/>
  <c r="C1311" i="1"/>
  <c r="H1310" i="1"/>
  <c r="D1310" i="1"/>
  <c r="C1310" i="1"/>
  <c r="G1310" i="1" s="1"/>
  <c r="H1309" i="1"/>
  <c r="D1309" i="1"/>
  <c r="C1309" i="1"/>
  <c r="G1309" i="1" s="1"/>
  <c r="D1308" i="1"/>
  <c r="C1308" i="1"/>
  <c r="D1307" i="1"/>
  <c r="C1307" i="1"/>
  <c r="D1306" i="1"/>
  <c r="C1306" i="1"/>
  <c r="H1306" i="1" s="1"/>
  <c r="D1305" i="1"/>
  <c r="C1305" i="1"/>
  <c r="D1304" i="1"/>
  <c r="C1304" i="1"/>
  <c r="D1303" i="1"/>
  <c r="G1303" i="1" s="1"/>
  <c r="C1303" i="1"/>
  <c r="D1302" i="1"/>
  <c r="C1302" i="1"/>
  <c r="D1301" i="1"/>
  <c r="C1301" i="1"/>
  <c r="H1301" i="1" s="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D1275" i="1"/>
  <c r="C1275" i="1"/>
  <c r="H1274" i="1"/>
  <c r="G1274" i="1"/>
  <c r="D1274" i="1"/>
  <c r="C1274" i="1"/>
  <c r="H1273" i="1"/>
  <c r="G1273" i="1"/>
  <c r="D1273" i="1"/>
  <c r="C1273" i="1"/>
  <c r="H1272" i="1"/>
  <c r="G1272" i="1"/>
  <c r="D1272" i="1"/>
  <c r="C1272" i="1"/>
  <c r="H1271" i="1"/>
  <c r="G1271" i="1"/>
  <c r="D1271" i="1"/>
  <c r="C1271" i="1"/>
  <c r="D1270" i="1"/>
  <c r="C1270" i="1"/>
  <c r="H1270" i="1" s="1"/>
  <c r="H1269" i="1"/>
  <c r="G1269" i="1"/>
  <c r="D1269" i="1"/>
  <c r="C1269" i="1"/>
  <c r="H1268" i="1"/>
  <c r="G1268" i="1"/>
  <c r="D1268" i="1"/>
  <c r="C1268" i="1"/>
  <c r="H1267" i="1"/>
  <c r="G1267" i="1"/>
  <c r="D1267" i="1"/>
  <c r="C1267" i="1"/>
  <c r="H1266" i="1"/>
  <c r="G1266" i="1"/>
  <c r="D1266" i="1"/>
  <c r="C1266" i="1"/>
  <c r="H1265" i="1"/>
  <c r="G1265" i="1"/>
  <c r="D1265" i="1"/>
  <c r="C1265" i="1"/>
  <c r="D1264" i="1"/>
  <c r="C1264" i="1"/>
  <c r="H1264" i="1" s="1"/>
  <c r="H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D1247" i="1"/>
  <c r="C1247" i="1"/>
  <c r="H1247" i="1" s="1"/>
  <c r="H1246" i="1"/>
  <c r="G1246" i="1"/>
  <c r="D1246" i="1"/>
  <c r="C1246" i="1"/>
  <c r="H1245" i="1"/>
  <c r="G1245" i="1"/>
  <c r="D1245" i="1"/>
  <c r="C1245" i="1"/>
  <c r="H1244" i="1"/>
  <c r="G1244" i="1"/>
  <c r="D1244" i="1"/>
  <c r="C1244" i="1"/>
  <c r="H1243" i="1"/>
  <c r="G1243" i="1"/>
  <c r="D1243" i="1"/>
  <c r="C1243" i="1"/>
  <c r="H1242" i="1"/>
  <c r="D1242" i="1"/>
  <c r="C1242" i="1"/>
  <c r="D1241" i="1"/>
  <c r="C1241" i="1"/>
  <c r="H1241" i="1" s="1"/>
  <c r="D1240" i="1"/>
  <c r="G1240" i="1" s="1"/>
  <c r="C1240" i="1"/>
  <c r="H1240" i="1" s="1"/>
  <c r="H1239" i="1"/>
  <c r="G1239" i="1"/>
  <c r="D1239" i="1"/>
  <c r="C1239" i="1"/>
  <c r="H1238" i="1"/>
  <c r="G1238" i="1"/>
  <c r="D1238" i="1"/>
  <c r="C1238" i="1"/>
  <c r="D1237" i="1"/>
  <c r="C1237" i="1"/>
  <c r="H1237" i="1" s="1"/>
  <c r="D1236" i="1"/>
  <c r="C1236" i="1"/>
  <c r="H1236" i="1" s="1"/>
  <c r="H1234" i="1"/>
  <c r="G1234" i="1"/>
  <c r="D1234" i="1"/>
  <c r="C1234" i="1"/>
  <c r="D1233" i="1"/>
  <c r="C1233" i="1"/>
  <c r="H1233" i="1" s="1"/>
  <c r="D1232" i="1"/>
  <c r="C1232" i="1"/>
  <c r="H1232" i="1" s="1"/>
  <c r="H1231" i="1"/>
  <c r="G1231" i="1"/>
  <c r="D1231" i="1"/>
  <c r="C1231" i="1"/>
  <c r="H1230" i="1"/>
  <c r="G1230" i="1"/>
  <c r="D1230" i="1"/>
  <c r="C1230" i="1"/>
  <c r="D1229" i="1"/>
  <c r="G1229" i="1" s="1"/>
  <c r="C1229" i="1"/>
  <c r="H1229" i="1" s="1"/>
  <c r="D1228" i="1"/>
  <c r="C1228" i="1"/>
  <c r="H1228" i="1" s="1"/>
  <c r="D1227" i="1"/>
  <c r="C1227" i="1"/>
  <c r="H1227" i="1" s="1"/>
  <c r="G1226" i="1"/>
  <c r="D1226" i="1"/>
  <c r="C1226" i="1"/>
  <c r="H1226" i="1" s="1"/>
  <c r="H1225" i="1"/>
  <c r="G1225" i="1"/>
  <c r="D1225" i="1"/>
  <c r="C1225" i="1"/>
  <c r="D1224" i="1"/>
  <c r="H1224" i="1" s="1"/>
  <c r="C1224" i="1"/>
  <c r="G1223" i="1"/>
  <c r="D1223" i="1"/>
  <c r="H1223" i="1" s="1"/>
  <c r="C1223" i="1"/>
  <c r="H1221" i="1"/>
  <c r="G1221" i="1"/>
  <c r="D1221" i="1"/>
  <c r="C1221" i="1"/>
  <c r="D1220" i="1"/>
  <c r="C1220" i="1"/>
  <c r="H1220" i="1" s="1"/>
  <c r="D1219" i="1"/>
  <c r="C1219" i="1"/>
  <c r="H1219" i="1" s="1"/>
  <c r="H1218" i="1"/>
  <c r="G1218" i="1"/>
  <c r="D1218" i="1"/>
  <c r="C1218" i="1"/>
  <c r="D1217" i="1"/>
  <c r="C1217" i="1"/>
  <c r="D1216" i="1"/>
  <c r="C1216" i="1"/>
  <c r="D1213" i="1"/>
  <c r="C1213" i="1"/>
  <c r="H1213" i="1" s="1"/>
  <c r="D1212" i="1"/>
  <c r="C1212" i="1"/>
  <c r="H1212" i="1" s="1"/>
  <c r="D1211" i="1"/>
  <c r="C1211" i="1"/>
  <c r="H1211" i="1" s="1"/>
  <c r="D1210" i="1"/>
  <c r="C1210" i="1"/>
  <c r="D1209" i="1"/>
  <c r="C1209" i="1"/>
  <c r="D1208" i="1"/>
  <c r="C1208" i="1"/>
  <c r="D1207" i="1"/>
  <c r="C1207" i="1"/>
  <c r="H1207" i="1" s="1"/>
  <c r="D1206" i="1"/>
  <c r="C1206" i="1"/>
  <c r="D1205" i="1"/>
  <c r="C1205" i="1"/>
  <c r="D1204" i="1"/>
  <c r="C1204" i="1"/>
  <c r="D1203" i="1"/>
  <c r="C1203" i="1"/>
  <c r="H1203" i="1" s="1"/>
  <c r="D1202" i="1"/>
  <c r="C1202" i="1"/>
  <c r="D1201" i="1"/>
  <c r="C1201" i="1"/>
  <c r="D1200" i="1"/>
  <c r="C1200" i="1"/>
  <c r="H1200" i="1" s="1"/>
  <c r="D1199" i="1"/>
  <c r="C1199" i="1"/>
  <c r="H1199" i="1" s="1"/>
  <c r="D1198" i="1"/>
  <c r="C1198" i="1"/>
  <c r="H1198" i="1" s="1"/>
  <c r="D1197" i="1"/>
  <c r="C1197" i="1"/>
  <c r="D1196" i="1"/>
  <c r="C1196" i="1"/>
  <c r="H1196" i="1" s="1"/>
  <c r="D1195" i="1"/>
  <c r="C1195" i="1"/>
  <c r="H1195" i="1" s="1"/>
  <c r="D1194" i="1"/>
  <c r="C1194" i="1"/>
  <c r="H1194" i="1" s="1"/>
  <c r="D1193" i="1"/>
  <c r="C1193" i="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2" i="1"/>
  <c r="C1182" i="1"/>
  <c r="G1182" i="1" s="1"/>
  <c r="D1181" i="1"/>
  <c r="C1181" i="1"/>
  <c r="G1181" i="1" s="1"/>
  <c r="H1180" i="1"/>
  <c r="D1180" i="1"/>
  <c r="C1180" i="1"/>
  <c r="G1180" i="1" s="1"/>
  <c r="D1179" i="1"/>
  <c r="G1179" i="1" s="1"/>
  <c r="C1179" i="1"/>
  <c r="H1179" i="1" s="1"/>
  <c r="D1178" i="1"/>
  <c r="C1178" i="1"/>
  <c r="G1178" i="1" s="1"/>
  <c r="D1177" i="1"/>
  <c r="C1177" i="1"/>
  <c r="G1177" i="1" s="1"/>
  <c r="H1176" i="1"/>
  <c r="D1176" i="1"/>
  <c r="C1176" i="1"/>
  <c r="G1176" i="1" s="1"/>
  <c r="D1175" i="1"/>
  <c r="C1175" i="1"/>
  <c r="D1174" i="1"/>
  <c r="C1174" i="1"/>
  <c r="D1173" i="1"/>
  <c r="H1173" i="1" s="1"/>
  <c r="C1173" i="1"/>
  <c r="G1173" i="1" s="1"/>
  <c r="D1172" i="1"/>
  <c r="C1172" i="1"/>
  <c r="G1172" i="1" s="1"/>
  <c r="D1171" i="1"/>
  <c r="C1171" i="1"/>
  <c r="G1171" i="1" s="1"/>
  <c r="D1170" i="1"/>
  <c r="C1170" i="1"/>
  <c r="D1169" i="1"/>
  <c r="C1169" i="1"/>
  <c r="G1169" i="1" s="1"/>
  <c r="D1168" i="1"/>
  <c r="C1168" i="1"/>
  <c r="D1167" i="1"/>
  <c r="D1166" i="1"/>
  <c r="H1166" i="1" s="1"/>
  <c r="C1166" i="1"/>
  <c r="D1165" i="1"/>
  <c r="C1165" i="1"/>
  <c r="H1165" i="1" s="1"/>
  <c r="H1164" i="1"/>
  <c r="D1164" i="1"/>
  <c r="C1164" i="1"/>
  <c r="D1163" i="1"/>
  <c r="H1163" i="1" s="1"/>
  <c r="C1163" i="1"/>
  <c r="D1162" i="1"/>
  <c r="G1162" i="1" s="1"/>
  <c r="C1162" i="1"/>
  <c r="D1161" i="1"/>
  <c r="C1161" i="1"/>
  <c r="H1161" i="1" s="1"/>
  <c r="D1160" i="1"/>
  <c r="C1160" i="1"/>
  <c r="H1160" i="1" s="1"/>
  <c r="H1159" i="1"/>
  <c r="G1159" i="1"/>
  <c r="D1159" i="1"/>
  <c r="C1159" i="1"/>
  <c r="H1158" i="1"/>
  <c r="D1158" i="1"/>
  <c r="C1158" i="1"/>
  <c r="G1158" i="1" s="1"/>
  <c r="D1157" i="1"/>
  <c r="C1157" i="1"/>
  <c r="D1156" i="1"/>
  <c r="G1156" i="1" s="1"/>
  <c r="C1156" i="1"/>
  <c r="H1156" i="1" s="1"/>
  <c r="D1155" i="1"/>
  <c r="C1155" i="1"/>
  <c r="D1154" i="1"/>
  <c r="D1151" i="1"/>
  <c r="C1151" i="1"/>
  <c r="H1151" i="1" s="1"/>
  <c r="D1150" i="1"/>
  <c r="C1150" i="1"/>
  <c r="H1150" i="1" s="1"/>
  <c r="D1149" i="1"/>
  <c r="C1149" i="1"/>
  <c r="D1148" i="1"/>
  <c r="C1148" i="1"/>
  <c r="H1148" i="1" s="1"/>
  <c r="D1147" i="1"/>
  <c r="C1147" i="1"/>
  <c r="H1147" i="1" s="1"/>
  <c r="H1146" i="1"/>
  <c r="G1146" i="1"/>
  <c r="D1146" i="1"/>
  <c r="C1146" i="1"/>
  <c r="H1145" i="1"/>
  <c r="G1145" i="1"/>
  <c r="D1145" i="1"/>
  <c r="C1145" i="1"/>
  <c r="D1144" i="1"/>
  <c r="C1144" i="1"/>
  <c r="H1144" i="1" s="1"/>
  <c r="D1143" i="1"/>
  <c r="C1143" i="1"/>
  <c r="H1143" i="1" s="1"/>
  <c r="D1142" i="1"/>
  <c r="C1142" i="1"/>
  <c r="D1141" i="1"/>
  <c r="C1141" i="1"/>
  <c r="H1141" i="1" s="1"/>
  <c r="D1140" i="1"/>
  <c r="C1140" i="1"/>
  <c r="H1140" i="1" s="1"/>
  <c r="G1139" i="1"/>
  <c r="D1139" i="1"/>
  <c r="C1139" i="1"/>
  <c r="D1138" i="1"/>
  <c r="C1138" i="1"/>
  <c r="D1137" i="1"/>
  <c r="C1137" i="1"/>
  <c r="H1137" i="1" s="1"/>
  <c r="D1136" i="1"/>
  <c r="C1136" i="1"/>
  <c r="H1136" i="1" s="1"/>
  <c r="D1135" i="1"/>
  <c r="C1135" i="1"/>
  <c r="H1134" i="1"/>
  <c r="G1134" i="1"/>
  <c r="D1134" i="1"/>
  <c r="C1134" i="1"/>
  <c r="D1133" i="1"/>
  <c r="C1133" i="1"/>
  <c r="H1132" i="1"/>
  <c r="G1132" i="1"/>
  <c r="D1132" i="1"/>
  <c r="C1132" i="1"/>
  <c r="H1131" i="1"/>
  <c r="G1131" i="1"/>
  <c r="D1131" i="1"/>
  <c r="C1131" i="1"/>
  <c r="D1130" i="1"/>
  <c r="C1130" i="1"/>
  <c r="H1130" i="1" s="1"/>
  <c r="G1129" i="1"/>
  <c r="D1129" i="1"/>
  <c r="C1129" i="1"/>
  <c r="H1129" i="1" s="1"/>
  <c r="D1128" i="1"/>
  <c r="C1128" i="1"/>
  <c r="H1128" i="1" s="1"/>
  <c r="D1127" i="1"/>
  <c r="C1127" i="1"/>
  <c r="D1126" i="1"/>
  <c r="G1126" i="1" s="1"/>
  <c r="C1126" i="1"/>
  <c r="D1125" i="1"/>
  <c r="C1125" i="1"/>
  <c r="H1125" i="1" s="1"/>
  <c r="D1123" i="1"/>
  <c r="C1123" i="1"/>
  <c r="H1123" i="1" s="1"/>
  <c r="D1122" i="1"/>
  <c r="C1122" i="1"/>
  <c r="H1121" i="1"/>
  <c r="G1121" i="1"/>
  <c r="D1121" i="1"/>
  <c r="C1121" i="1"/>
  <c r="D1120" i="1"/>
  <c r="C1120" i="1"/>
  <c r="H1120" i="1" s="1"/>
  <c r="D1119" i="1"/>
  <c r="C1119" i="1"/>
  <c r="H1118" i="1"/>
  <c r="G1118" i="1"/>
  <c r="D1118" i="1"/>
  <c r="C1118" i="1"/>
  <c r="D1117" i="1"/>
  <c r="C1117" i="1"/>
  <c r="H1117" i="1" s="1"/>
  <c r="H1116" i="1"/>
  <c r="G1116" i="1"/>
  <c r="D1116" i="1"/>
  <c r="C1116" i="1"/>
  <c r="H1115" i="1"/>
  <c r="G1115" i="1"/>
  <c r="D1115" i="1"/>
  <c r="C1115" i="1"/>
  <c r="H1114" i="1"/>
  <c r="G1114" i="1"/>
  <c r="D1114" i="1"/>
  <c r="C1114"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D1105" i="1"/>
  <c r="C1105" i="1"/>
  <c r="H1105" i="1" s="1"/>
  <c r="D1104" i="1"/>
  <c r="C1104" i="1"/>
  <c r="H1104" i="1" s="1"/>
  <c r="H1103" i="1"/>
  <c r="G1103" i="1"/>
  <c r="D1103" i="1"/>
  <c r="C1103" i="1"/>
  <c r="H1102" i="1"/>
  <c r="G1102" i="1"/>
  <c r="D1102" i="1"/>
  <c r="C1102" i="1"/>
  <c r="H1101" i="1"/>
  <c r="G1101" i="1"/>
  <c r="D1101" i="1"/>
  <c r="C1101" i="1"/>
  <c r="H1100" i="1"/>
  <c r="G1100" i="1"/>
  <c r="D1100" i="1"/>
  <c r="C1100" i="1"/>
  <c r="H1099" i="1"/>
  <c r="G1099" i="1"/>
  <c r="D1099" i="1"/>
  <c r="C1099" i="1"/>
  <c r="D1098" i="1"/>
  <c r="C1098"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C1064" i="1"/>
  <c r="G1064" i="1" s="1"/>
  <c r="H1063" i="1"/>
  <c r="G1063" i="1"/>
  <c r="D1063" i="1"/>
  <c r="C1063" i="1"/>
  <c r="D1062" i="1"/>
  <c r="G1062" i="1" s="1"/>
  <c r="C1062" i="1"/>
  <c r="H1062" i="1" s="1"/>
  <c r="D1061" i="1"/>
  <c r="G1061" i="1" s="1"/>
  <c r="C1061" i="1"/>
  <c r="H1061" i="1" s="1"/>
  <c r="D1060" i="1"/>
  <c r="C1060" i="1"/>
  <c r="G1060" i="1" s="1"/>
  <c r="H1059" i="1"/>
  <c r="G1059" i="1"/>
  <c r="D1059" i="1"/>
  <c r="C1059" i="1"/>
  <c r="H1058" i="1"/>
  <c r="G1058" i="1"/>
  <c r="D1058" i="1"/>
  <c r="C1058" i="1"/>
  <c r="H1057" i="1"/>
  <c r="G1057" i="1"/>
  <c r="D1057" i="1"/>
  <c r="C1057" i="1"/>
  <c r="D1056" i="1"/>
  <c r="C1056" i="1"/>
  <c r="D1055" i="1"/>
  <c r="C1055" i="1"/>
  <c r="D1054" i="1"/>
  <c r="C1054" i="1"/>
  <c r="G1054" i="1" s="1"/>
  <c r="D1053" i="1"/>
  <c r="C1053" i="1"/>
  <c r="D1052" i="1"/>
  <c r="C1052" i="1"/>
  <c r="G1052" i="1" s="1"/>
  <c r="D1051" i="1"/>
  <c r="C1051" i="1"/>
  <c r="D1050" i="1"/>
  <c r="C1050" i="1"/>
  <c r="H1050" i="1" s="1"/>
  <c r="D1049" i="1"/>
  <c r="G1049" i="1" s="1"/>
  <c r="C1049" i="1"/>
  <c r="H1049" i="1" s="1"/>
  <c r="D1048" i="1"/>
  <c r="C1048" i="1"/>
  <c r="C1047" i="1"/>
  <c r="H1045" i="1"/>
  <c r="G1045" i="1"/>
  <c r="D1045" i="1"/>
  <c r="C1045" i="1"/>
  <c r="H1044" i="1"/>
  <c r="G1044" i="1"/>
  <c r="D1044" i="1"/>
  <c r="C1044" i="1"/>
  <c r="H1043" i="1"/>
  <c r="G1043" i="1"/>
  <c r="D1043" i="1"/>
  <c r="C1043" i="1"/>
  <c r="H1042" i="1"/>
  <c r="G1042" i="1"/>
  <c r="D1042" i="1"/>
  <c r="C1042" i="1"/>
  <c r="H1041" i="1"/>
  <c r="G1041" i="1"/>
  <c r="D1041" i="1"/>
  <c r="C1041" i="1"/>
  <c r="D1040" i="1"/>
  <c r="C1040" i="1"/>
  <c r="H1040" i="1" s="1"/>
  <c r="D1039" i="1"/>
  <c r="C1039" i="1"/>
  <c r="H1038" i="1"/>
  <c r="G1038" i="1"/>
  <c r="D1038" i="1"/>
  <c r="C1038" i="1"/>
  <c r="H1037" i="1"/>
  <c r="G1037" i="1"/>
  <c r="D1037" i="1"/>
  <c r="C1037" i="1"/>
  <c r="H1036" i="1"/>
  <c r="G1036" i="1"/>
  <c r="D1036" i="1"/>
  <c r="C1036" i="1"/>
  <c r="D1035" i="1"/>
  <c r="C1035" i="1"/>
  <c r="D1034" i="1"/>
  <c r="C1034" i="1"/>
  <c r="H1034" i="1" s="1"/>
  <c r="D1033" i="1"/>
  <c r="C1033" i="1"/>
  <c r="D1032" i="1"/>
  <c r="C1032" i="1"/>
  <c r="G1032" i="1" s="1"/>
  <c r="H1031" i="1"/>
  <c r="G1031" i="1"/>
  <c r="D1031" i="1"/>
  <c r="C1031" i="1"/>
  <c r="D1030" i="1"/>
  <c r="C1030" i="1"/>
  <c r="H1030" i="1" s="1"/>
  <c r="H1029" i="1"/>
  <c r="G1029" i="1"/>
  <c r="D1029" i="1"/>
  <c r="C1029" i="1"/>
  <c r="D1028" i="1"/>
  <c r="C1028" i="1"/>
  <c r="H1027" i="1"/>
  <c r="G1027" i="1"/>
  <c r="D1027" i="1"/>
  <c r="C1027" i="1"/>
  <c r="H1026" i="1"/>
  <c r="D1026" i="1"/>
  <c r="G1026" i="1" s="1"/>
  <c r="C1026" i="1"/>
  <c r="D1025" i="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C1012" i="1"/>
  <c r="H1011" i="1"/>
  <c r="G1011" i="1"/>
  <c r="D1011" i="1"/>
  <c r="C1011" i="1"/>
  <c r="H1010" i="1"/>
  <c r="G1010" i="1"/>
  <c r="D1010" i="1"/>
  <c r="C1010" i="1"/>
  <c r="H1009" i="1"/>
  <c r="G1009" i="1"/>
  <c r="D1009" i="1"/>
  <c r="C1009" i="1"/>
  <c r="D1008" i="1"/>
  <c r="C1008" i="1"/>
  <c r="H1008" i="1" s="1"/>
  <c r="D1007" i="1"/>
  <c r="C1007" i="1"/>
  <c r="H1007" i="1" s="1"/>
  <c r="D1006" i="1"/>
  <c r="C1006" i="1"/>
  <c r="H1006" i="1" s="1"/>
  <c r="H1005" i="1"/>
  <c r="G1005" i="1"/>
  <c r="D1005" i="1"/>
  <c r="C1005" i="1"/>
  <c r="D1004" i="1"/>
  <c r="C1004" i="1"/>
  <c r="H1004" i="1" s="1"/>
  <c r="H1003" i="1"/>
  <c r="G1003" i="1"/>
  <c r="D1003" i="1"/>
  <c r="C1003" i="1"/>
  <c r="H1002" i="1"/>
  <c r="G1002" i="1"/>
  <c r="D1002" i="1"/>
  <c r="C1002" i="1"/>
  <c r="H1001" i="1"/>
  <c r="G1001" i="1"/>
  <c r="D1001" i="1"/>
  <c r="C1001" i="1"/>
  <c r="H1000" i="1"/>
  <c r="D1000" i="1"/>
  <c r="G1000" i="1" s="1"/>
  <c r="C1000" i="1"/>
  <c r="D999" i="1"/>
  <c r="C999" i="1"/>
  <c r="H999" i="1" s="1"/>
  <c r="D998" i="1"/>
  <c r="C998" i="1"/>
  <c r="H998" i="1" s="1"/>
  <c r="D996" i="1"/>
  <c r="C996" i="1"/>
  <c r="H996" i="1" s="1"/>
  <c r="D995" i="1"/>
  <c r="C995" i="1"/>
  <c r="H995" i="1" s="1"/>
  <c r="D994" i="1"/>
  <c r="C994" i="1"/>
  <c r="H994" i="1" s="1"/>
  <c r="H993" i="1"/>
  <c r="D993" i="1"/>
  <c r="G993" i="1" s="1"/>
  <c r="C993" i="1"/>
  <c r="D992" i="1"/>
  <c r="H992" i="1" s="1"/>
  <c r="C992"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D961" i="1"/>
  <c r="C961" i="1"/>
  <c r="H961" i="1" s="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D823" i="1"/>
  <c r="H823" i="1" s="1"/>
  <c r="C823" i="1"/>
  <c r="H822" i="1"/>
  <c r="G822" i="1"/>
  <c r="D822" i="1"/>
  <c r="C822" i="1"/>
  <c r="D821" i="1"/>
  <c r="C821" i="1"/>
  <c r="H820" i="1"/>
  <c r="G820" i="1"/>
  <c r="D820" i="1"/>
  <c r="C820" i="1"/>
  <c r="D819" i="1"/>
  <c r="C819" i="1"/>
  <c r="H818" i="1"/>
  <c r="G818" i="1"/>
  <c r="D818" i="1"/>
  <c r="C818" i="1"/>
  <c r="H817" i="1"/>
  <c r="G817" i="1"/>
  <c r="D817" i="1"/>
  <c r="C817" i="1"/>
  <c r="D816" i="1"/>
  <c r="H816" i="1" s="1"/>
  <c r="C816" i="1"/>
  <c r="H815" i="1"/>
  <c r="G815" i="1"/>
  <c r="D815" i="1"/>
  <c r="C815" i="1"/>
  <c r="D814" i="1"/>
  <c r="C814" i="1"/>
  <c r="H813" i="1"/>
  <c r="G813" i="1"/>
  <c r="D813" i="1"/>
  <c r="C813" i="1"/>
  <c r="D812" i="1"/>
  <c r="C812" i="1"/>
  <c r="H811" i="1"/>
  <c r="G811" i="1"/>
  <c r="D811" i="1"/>
  <c r="C811" i="1"/>
  <c r="H810" i="1"/>
  <c r="G810" i="1"/>
  <c r="D810" i="1"/>
  <c r="C810" i="1"/>
  <c r="H809" i="1"/>
  <c r="D809" i="1"/>
  <c r="G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D767" i="1"/>
  <c r="G767" i="1" s="1"/>
  <c r="C767" i="1"/>
  <c r="H767" i="1" s="1"/>
  <c r="D766" i="1"/>
  <c r="H766" i="1" s="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D753" i="1"/>
  <c r="C753" i="1"/>
  <c r="H753" i="1" s="1"/>
  <c r="D752" i="1"/>
  <c r="C752" i="1"/>
  <c r="H752" i="1" s="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9" i="1" s="1"/>
  <c r="D718" i="1"/>
  <c r="H718" i="1" s="1"/>
  <c r="C718" i="1"/>
  <c r="H717" i="1"/>
  <c r="G717" i="1"/>
  <c r="D717" i="1"/>
  <c r="C717" i="1"/>
  <c r="H716" i="1"/>
  <c r="G716" i="1"/>
  <c r="D716" i="1"/>
  <c r="C716" i="1"/>
  <c r="D715" i="1"/>
  <c r="G715" i="1" s="1"/>
  <c r="C715" i="1"/>
  <c r="H715" i="1" s="1"/>
  <c r="H714" i="1"/>
  <c r="G714" i="1"/>
  <c r="D714" i="1"/>
  <c r="C714" i="1"/>
  <c r="D713" i="1"/>
  <c r="C713" i="1"/>
  <c r="H713" i="1" s="1"/>
  <c r="D712" i="1"/>
  <c r="H712" i="1" s="1"/>
  <c r="C712" i="1"/>
  <c r="D711" i="1"/>
  <c r="C711" i="1"/>
  <c r="D710" i="1"/>
  <c r="H710" i="1" s="1"/>
  <c r="C710" i="1"/>
  <c r="D709" i="1"/>
  <c r="C709" i="1"/>
  <c r="H709" i="1" s="1"/>
  <c r="H708" i="1"/>
  <c r="G708" i="1"/>
  <c r="D708" i="1"/>
  <c r="C708" i="1"/>
  <c r="H707" i="1"/>
  <c r="G707" i="1"/>
  <c r="D707" i="1"/>
  <c r="C707" i="1"/>
  <c r="H706" i="1"/>
  <c r="G706" i="1"/>
  <c r="D706" i="1"/>
  <c r="C706" i="1"/>
  <c r="D705" i="1"/>
  <c r="G705" i="1" s="1"/>
  <c r="C705" i="1"/>
  <c r="H704" i="1"/>
  <c r="G704" i="1"/>
  <c r="D704" i="1"/>
  <c r="C704" i="1"/>
  <c r="D703" i="1"/>
  <c r="C703" i="1"/>
  <c r="H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D691" i="1"/>
  <c r="G691" i="1" s="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C669" i="1"/>
  <c r="D668" i="1"/>
  <c r="C668" i="1"/>
  <c r="H667" i="1"/>
  <c r="G667" i="1"/>
  <c r="D667" i="1"/>
  <c r="C667" i="1"/>
  <c r="D666" i="1"/>
  <c r="C666" i="1"/>
  <c r="H666" i="1" s="1"/>
  <c r="H665" i="1"/>
  <c r="G665" i="1"/>
  <c r="D665" i="1"/>
  <c r="C665" i="1"/>
  <c r="H664" i="1"/>
  <c r="G664" i="1"/>
  <c r="D664" i="1"/>
  <c r="C664" i="1"/>
  <c r="H663" i="1"/>
  <c r="G663" i="1"/>
  <c r="D663" i="1"/>
  <c r="C663" i="1"/>
  <c r="H662" i="1"/>
  <c r="G662" i="1"/>
  <c r="D662" i="1"/>
  <c r="C662" i="1"/>
  <c r="D661" i="1"/>
  <c r="C661" i="1"/>
  <c r="H660" i="1"/>
  <c r="G660" i="1"/>
  <c r="D660" i="1"/>
  <c r="C660" i="1"/>
  <c r="D659" i="1"/>
  <c r="H659" i="1" s="1"/>
  <c r="C659" i="1"/>
  <c r="D658" i="1"/>
  <c r="C658" i="1"/>
  <c r="H657" i="1"/>
  <c r="G657" i="1"/>
  <c r="D657" i="1"/>
  <c r="C657" i="1"/>
  <c r="H656" i="1"/>
  <c r="G656" i="1"/>
  <c r="D656" i="1"/>
  <c r="C656" i="1"/>
  <c r="D655" i="1"/>
  <c r="C655" i="1"/>
  <c r="G655" i="1" s="1"/>
  <c r="D654" i="1"/>
  <c r="C654" i="1"/>
  <c r="G654" i="1" s="1"/>
  <c r="D653" i="1"/>
  <c r="C653" i="1"/>
  <c r="G653" i="1" s="1"/>
  <c r="H652" i="1"/>
  <c r="G652" i="1"/>
  <c r="D652" i="1"/>
  <c r="C652" i="1"/>
  <c r="D651" i="1"/>
  <c r="C651" i="1"/>
  <c r="G651" i="1" s="1"/>
  <c r="H650" i="1"/>
  <c r="G650" i="1"/>
  <c r="D650" i="1"/>
  <c r="C650" i="1"/>
  <c r="H649" i="1"/>
  <c r="G649" i="1"/>
  <c r="D649" i="1"/>
  <c r="C649" i="1"/>
  <c r="D648" i="1"/>
  <c r="C648" i="1"/>
  <c r="H648" i="1" s="1"/>
  <c r="H647" i="1"/>
  <c r="G647" i="1"/>
  <c r="D647" i="1"/>
  <c r="C647" i="1"/>
  <c r="H646" i="1"/>
  <c r="G646" i="1"/>
  <c r="D646" i="1"/>
  <c r="C646" i="1"/>
  <c r="C645" i="1"/>
  <c r="H645" i="1" s="1"/>
  <c r="D644" i="1"/>
  <c r="C644" i="1"/>
  <c r="H644" i="1" s="1"/>
  <c r="D643" i="1"/>
  <c r="C643" i="1"/>
  <c r="H643" i="1" s="1"/>
  <c r="D642" i="1"/>
  <c r="C642" i="1"/>
  <c r="D641" i="1"/>
  <c r="C641" i="1"/>
  <c r="D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D612" i="1"/>
  <c r="C612" i="1"/>
  <c r="H612" i="1" s="1"/>
  <c r="D611" i="1"/>
  <c r="C611" i="1"/>
  <c r="H611" i="1" s="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D502" i="1"/>
  <c r="C502" i="1"/>
  <c r="H502" i="1" s="1"/>
  <c r="D501" i="1"/>
  <c r="C501" i="1"/>
  <c r="H501" i="1" s="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D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D416" i="1"/>
  <c r="C413" i="1"/>
  <c r="D412" i="1"/>
  <c r="C412" i="1"/>
  <c r="H412" i="1" s="1"/>
  <c r="D411" i="1"/>
  <c r="C411" i="1"/>
  <c r="H411" i="1" s="1"/>
  <c r="D406" i="1"/>
  <c r="C406" i="1"/>
  <c r="G406" i="1" s="1"/>
  <c r="H405" i="1"/>
  <c r="G405" i="1"/>
  <c r="D405" i="1"/>
  <c r="C405" i="1"/>
  <c r="H404" i="1"/>
  <c r="G404" i="1"/>
  <c r="D404" i="1"/>
  <c r="C404" i="1"/>
  <c r="H401" i="1"/>
  <c r="G401" i="1"/>
  <c r="D401" i="1"/>
  <c r="C401" i="1"/>
  <c r="H400" i="1"/>
  <c r="G400" i="1"/>
  <c r="D400" i="1"/>
  <c r="C400" i="1"/>
  <c r="H399" i="1"/>
  <c r="G399" i="1"/>
  <c r="D399" i="1"/>
  <c r="C399" i="1"/>
  <c r="D398" i="1"/>
  <c r="C398" i="1"/>
  <c r="D397" i="1"/>
  <c r="H396" i="1"/>
  <c r="G396" i="1"/>
  <c r="D396" i="1"/>
  <c r="C396" i="1"/>
  <c r="H395" i="1"/>
  <c r="G395" i="1"/>
  <c r="D395" i="1"/>
  <c r="C395" i="1"/>
  <c r="H394" i="1"/>
  <c r="G394" i="1"/>
  <c r="D394" i="1"/>
  <c r="C394" i="1"/>
  <c r="H393" i="1"/>
  <c r="G393" i="1"/>
  <c r="D393" i="1"/>
  <c r="C393" i="1"/>
  <c r="H392" i="1"/>
  <c r="G392" i="1"/>
  <c r="D392" i="1"/>
  <c r="C392" i="1"/>
  <c r="D391" i="1"/>
  <c r="D390" i="1"/>
  <c r="G390" i="1" s="1"/>
  <c r="C390" i="1"/>
  <c r="D389" i="1"/>
  <c r="G389" i="1" s="1"/>
  <c r="C389" i="1"/>
  <c r="H389" i="1" s="1"/>
  <c r="D388" i="1"/>
  <c r="C388" i="1"/>
  <c r="H388" i="1" s="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C374" i="1"/>
  <c r="H374" i="1" s="1"/>
  <c r="C373" i="1"/>
  <c r="H373" i="1" s="1"/>
  <c r="H372" i="1"/>
  <c r="G372" i="1"/>
  <c r="D372" i="1"/>
  <c r="C372" i="1"/>
  <c r="D371" i="1"/>
  <c r="C371" i="1"/>
  <c r="D370" i="1"/>
  <c r="C370" i="1"/>
  <c r="H369" i="1"/>
  <c r="G369" i="1"/>
  <c r="D369" i="1"/>
  <c r="C369" i="1"/>
  <c r="H368" i="1"/>
  <c r="G368" i="1"/>
  <c r="D368" i="1"/>
  <c r="C368" i="1"/>
  <c r="D367" i="1"/>
  <c r="C367" i="1"/>
  <c r="G367" i="1" s="1"/>
  <c r="H366" i="1"/>
  <c r="G366" i="1"/>
  <c r="D366" i="1"/>
  <c r="C366" i="1"/>
  <c r="D365" i="1"/>
  <c r="C365" i="1"/>
  <c r="D364" i="1"/>
  <c r="C364" i="1"/>
  <c r="G364" i="1" s="1"/>
  <c r="D363" i="1"/>
  <c r="C363" i="1"/>
  <c r="D362" i="1"/>
  <c r="C362" i="1"/>
  <c r="H361" i="1"/>
  <c r="G361" i="1"/>
  <c r="D361" i="1"/>
  <c r="C361" i="1"/>
  <c r="H360" i="1"/>
  <c r="G360" i="1"/>
  <c r="D360" i="1"/>
  <c r="C360" i="1"/>
  <c r="D359" i="1"/>
  <c r="C359" i="1"/>
  <c r="G359" i="1" s="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D348" i="1"/>
  <c r="C348" i="1"/>
  <c r="H348" i="1" s="1"/>
  <c r="D347" i="1"/>
  <c r="C347"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D307" i="1"/>
  <c r="H307"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C296" i="1"/>
  <c r="H296" i="1" s="1"/>
  <c r="D295" i="1"/>
  <c r="C295" i="1"/>
  <c r="H292" i="1"/>
  <c r="G292" i="1"/>
  <c r="D292" i="1"/>
  <c r="C292" i="1"/>
  <c r="D291" i="1"/>
  <c r="H291" i="1" s="1"/>
  <c r="C291" i="1"/>
  <c r="D290" i="1"/>
  <c r="C290" i="1"/>
  <c r="H290" i="1" s="1"/>
  <c r="H289" i="1"/>
  <c r="D289" i="1"/>
  <c r="G289" i="1" s="1"/>
  <c r="C289" i="1"/>
  <c r="D288" i="1"/>
  <c r="C288" i="1"/>
  <c r="H288" i="1" s="1"/>
  <c r="H284" i="1"/>
  <c r="G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D276" i="1"/>
  <c r="C276" i="1"/>
  <c r="C275" i="1"/>
  <c r="H275" i="1" s="1"/>
  <c r="H274" i="1"/>
  <c r="G274" i="1"/>
  <c r="D274" i="1"/>
  <c r="C274" i="1"/>
  <c r="H273" i="1"/>
  <c r="G273" i="1"/>
  <c r="D273" i="1"/>
  <c r="C273" i="1"/>
  <c r="H272" i="1"/>
  <c r="G272" i="1"/>
  <c r="D272" i="1"/>
  <c r="C272" i="1"/>
  <c r="H271" i="1"/>
  <c r="G271" i="1"/>
  <c r="D271" i="1"/>
  <c r="C271" i="1"/>
  <c r="D270" i="1"/>
  <c r="C270" i="1"/>
  <c r="H270" i="1" s="1"/>
  <c r="H268" i="1"/>
  <c r="G268" i="1"/>
  <c r="D268" i="1"/>
  <c r="C268" i="1"/>
  <c r="H267" i="1"/>
  <c r="G267" i="1"/>
  <c r="D267" i="1"/>
  <c r="C267" i="1"/>
  <c r="D266" i="1"/>
  <c r="C266" i="1"/>
  <c r="D265" i="1"/>
  <c r="C265" i="1"/>
  <c r="D264" i="1"/>
  <c r="C264" i="1"/>
  <c r="G264" i="1" s="1"/>
  <c r="H263" i="1"/>
  <c r="G263" i="1"/>
  <c r="D263" i="1"/>
  <c r="C263" i="1"/>
  <c r="D262" i="1"/>
  <c r="C262" i="1"/>
  <c r="D261" i="1"/>
  <c r="G261" i="1" s="1"/>
  <c r="C261" i="1"/>
  <c r="D260" i="1"/>
  <c r="C260" i="1"/>
  <c r="H258" i="1"/>
  <c r="G258" i="1"/>
  <c r="D258" i="1"/>
  <c r="C258" i="1"/>
  <c r="D257" i="1"/>
  <c r="C257" i="1"/>
  <c r="D256" i="1"/>
  <c r="G256" i="1" s="1"/>
  <c r="C256" i="1"/>
  <c r="D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D238" i="1"/>
  <c r="C238" i="1"/>
  <c r="H238" i="1" s="1"/>
  <c r="D237" i="1"/>
  <c r="C237" i="1"/>
  <c r="H237" i="1" s="1"/>
  <c r="D236" i="1"/>
  <c r="C236" i="1"/>
  <c r="H236" i="1" s="1"/>
  <c r="H235" i="1"/>
  <c r="G235" i="1"/>
  <c r="D235" i="1"/>
  <c r="C235" i="1"/>
  <c r="H234" i="1"/>
  <c r="G234" i="1"/>
  <c r="D234" i="1"/>
  <c r="C234" i="1"/>
  <c r="D233" i="1"/>
  <c r="C233" i="1"/>
  <c r="D232" i="1"/>
  <c r="C232" i="1"/>
  <c r="H231" i="1"/>
  <c r="G231" i="1"/>
  <c r="D231" i="1"/>
  <c r="C231" i="1"/>
  <c r="H230" i="1"/>
  <c r="G230" i="1"/>
  <c r="D230" i="1"/>
  <c r="C230" i="1"/>
  <c r="D229" i="1"/>
  <c r="C229" i="1"/>
  <c r="H229" i="1" s="1"/>
  <c r="H228" i="1"/>
  <c r="G228" i="1"/>
  <c r="D228" i="1"/>
  <c r="C228" i="1"/>
  <c r="D227" i="1"/>
  <c r="C227" i="1"/>
  <c r="H227" i="1" s="1"/>
  <c r="H226" i="1"/>
  <c r="G226" i="1"/>
  <c r="D226" i="1"/>
  <c r="C226" i="1"/>
  <c r="H225" i="1"/>
  <c r="G225" i="1"/>
  <c r="D225" i="1"/>
  <c r="C225" i="1"/>
  <c r="H224" i="1"/>
  <c r="G224" i="1"/>
  <c r="D224" i="1"/>
  <c r="C224" i="1"/>
  <c r="H223" i="1"/>
  <c r="G223" i="1"/>
  <c r="D223" i="1"/>
  <c r="C223" i="1"/>
  <c r="H222" i="1"/>
  <c r="G222" i="1"/>
  <c r="D222" i="1"/>
  <c r="C222" i="1"/>
  <c r="H221" i="1"/>
  <c r="G221" i="1"/>
  <c r="D221" i="1"/>
  <c r="H219" i="1"/>
  <c r="G219" i="1"/>
  <c r="D219" i="1"/>
  <c r="C219" i="1"/>
  <c r="D218" i="1"/>
  <c r="C218" i="1"/>
  <c r="G218" i="1" s="1"/>
  <c r="D217" i="1"/>
  <c r="C217" i="1"/>
  <c r="H217" i="1" s="1"/>
  <c r="H216" i="1"/>
  <c r="G216" i="1"/>
  <c r="D216" i="1"/>
  <c r="C216" i="1"/>
  <c r="D215" i="1"/>
  <c r="C215" i="1"/>
  <c r="H215" i="1" s="1"/>
  <c r="H214" i="1"/>
  <c r="G214" i="1"/>
  <c r="D214" i="1"/>
  <c r="C214" i="1"/>
  <c r="H213" i="1"/>
  <c r="G213" i="1"/>
  <c r="D213" i="1"/>
  <c r="C213" i="1"/>
  <c r="H212" i="1"/>
  <c r="G212" i="1"/>
  <c r="D212" i="1"/>
  <c r="C212" i="1"/>
  <c r="H210" i="1"/>
  <c r="G210" i="1"/>
  <c r="D210" i="1"/>
  <c r="C210" i="1"/>
  <c r="D209" i="1"/>
  <c r="C209" i="1"/>
  <c r="H208" i="1"/>
  <c r="G208" i="1"/>
  <c r="D208" i="1"/>
  <c r="C208" i="1"/>
  <c r="D207" i="1"/>
  <c r="C207" i="1"/>
  <c r="H207" i="1" s="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D190" i="1"/>
  <c r="C190" i="1"/>
  <c r="D189" i="1"/>
  <c r="C189" i="1"/>
  <c r="D188" i="1"/>
  <c r="C188" i="1"/>
  <c r="D187" i="1"/>
  <c r="C187" i="1"/>
  <c r="D186" i="1"/>
  <c r="C186" i="1"/>
  <c r="H186" i="1" s="1"/>
  <c r="D185" i="1"/>
  <c r="C185" i="1"/>
  <c r="D184" i="1"/>
  <c r="C184" i="1"/>
  <c r="H183" i="1"/>
  <c r="G183" i="1"/>
  <c r="D183" i="1"/>
  <c r="C183" i="1"/>
  <c r="D182" i="1"/>
  <c r="C182" i="1"/>
  <c r="G182" i="1" s="1"/>
  <c r="D181" i="1"/>
  <c r="C181" i="1"/>
  <c r="D180" i="1"/>
  <c r="C180" i="1"/>
  <c r="D179" i="1"/>
  <c r="G179" i="1" s="1"/>
  <c r="C179" i="1"/>
  <c r="H179" i="1" s="1"/>
  <c r="G178" i="1"/>
  <c r="D178" i="1"/>
  <c r="H178" i="1" s="1"/>
  <c r="C178" i="1"/>
  <c r="D177" i="1"/>
  <c r="G177" i="1" s="1"/>
  <c r="C177" i="1"/>
  <c r="H177" i="1" s="1"/>
  <c r="D176" i="1"/>
  <c r="C176" i="1"/>
  <c r="H176" i="1" s="1"/>
  <c r="D175" i="1"/>
  <c r="C175" i="1"/>
  <c r="H175" i="1" s="1"/>
  <c r="D174" i="1"/>
  <c r="C174" i="1"/>
  <c r="H174" i="1" s="1"/>
  <c r="D173" i="1"/>
  <c r="C173" i="1"/>
  <c r="D172" i="1"/>
  <c r="G172" i="1" s="1"/>
  <c r="C172" i="1"/>
  <c r="H171" i="1"/>
  <c r="G171" i="1"/>
  <c r="D171" i="1"/>
  <c r="C171" i="1"/>
  <c r="D170" i="1"/>
  <c r="G170" i="1" s="1"/>
  <c r="C170" i="1"/>
  <c r="D169" i="1"/>
  <c r="C169" i="1"/>
  <c r="H169" i="1" s="1"/>
  <c r="D168" i="1"/>
  <c r="C168" i="1"/>
  <c r="D167" i="1"/>
  <c r="H167" i="1" s="1"/>
  <c r="C167" i="1"/>
  <c r="D166" i="1"/>
  <c r="C166" i="1"/>
  <c r="C165" i="1"/>
  <c r="G165" i="1" s="1"/>
  <c r="H164" i="1"/>
  <c r="D164" i="1"/>
  <c r="C164" i="1"/>
  <c r="D163" i="1"/>
  <c r="C163" i="1"/>
  <c r="H163" i="1" s="1"/>
  <c r="D162" i="1"/>
  <c r="H162" i="1" s="1"/>
  <c r="C162" i="1"/>
  <c r="D161" i="1"/>
  <c r="C161" i="1"/>
  <c r="H161" i="1" s="1"/>
  <c r="D160" i="1"/>
  <c r="C160" i="1"/>
  <c r="H158" i="1"/>
  <c r="G158" i="1"/>
  <c r="D158" i="1"/>
  <c r="C158" i="1"/>
  <c r="D157" i="1"/>
  <c r="C157" i="1"/>
  <c r="D156" i="1"/>
  <c r="C156" i="1"/>
  <c r="D155" i="1"/>
  <c r="C155" i="1"/>
  <c r="D154" i="1"/>
  <c r="C154" i="1"/>
  <c r="H154" i="1" s="1"/>
  <c r="H153" i="1"/>
  <c r="G153" i="1"/>
  <c r="D153" i="1"/>
  <c r="C153" i="1"/>
  <c r="H152" i="1"/>
  <c r="G152" i="1"/>
  <c r="D152" i="1"/>
  <c r="C152" i="1"/>
  <c r="H151" i="1"/>
  <c r="G151" i="1"/>
  <c r="D151" i="1"/>
  <c r="C151" i="1"/>
  <c r="D150" i="1"/>
  <c r="C150" i="1"/>
  <c r="H150" i="1" s="1"/>
  <c r="C149" i="1"/>
  <c r="D146" i="1"/>
  <c r="C146" i="1"/>
  <c r="D145" i="1"/>
  <c r="C145" i="1"/>
  <c r="H145" i="1" s="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D125" i="1"/>
  <c r="C125" i="1"/>
  <c r="H125" i="1" s="1"/>
  <c r="D124" i="1"/>
  <c r="C124" i="1"/>
  <c r="D123" i="1"/>
  <c r="C123" i="1"/>
  <c r="H122" i="1"/>
  <c r="G122" i="1"/>
  <c r="D122" i="1"/>
  <c r="C122" i="1"/>
  <c r="D121" i="1"/>
  <c r="C121" i="1"/>
  <c r="H121" i="1" s="1"/>
  <c r="H119" i="1"/>
  <c r="G119" i="1"/>
  <c r="D119" i="1"/>
  <c r="C119" i="1"/>
  <c r="D118" i="1"/>
  <c r="C118" i="1"/>
  <c r="H118" i="1" s="1"/>
  <c r="D117" i="1"/>
  <c r="C117" i="1"/>
  <c r="H117" i="1" s="1"/>
  <c r="D116" i="1"/>
  <c r="C116" i="1"/>
  <c r="H116" i="1" s="1"/>
  <c r="H115" i="1"/>
  <c r="G115" i="1"/>
  <c r="D115" i="1"/>
  <c r="C115" i="1"/>
  <c r="H114" i="1"/>
  <c r="G114" i="1"/>
  <c r="D114" i="1"/>
  <c r="C114" i="1"/>
  <c r="D113" i="1"/>
  <c r="C113" i="1"/>
  <c r="H112" i="1"/>
  <c r="G112" i="1"/>
  <c r="D112" i="1"/>
  <c r="C112" i="1"/>
  <c r="D111" i="1"/>
  <c r="C111" i="1"/>
  <c r="H110" i="1"/>
  <c r="D110" i="1"/>
  <c r="C110" i="1"/>
  <c r="G110" i="1" s="1"/>
  <c r="H109" i="1"/>
  <c r="G109" i="1"/>
  <c r="D109" i="1"/>
  <c r="C109" i="1"/>
  <c r="D108" i="1"/>
  <c r="D107" i="1"/>
  <c r="C107" i="1"/>
  <c r="H107" i="1" s="1"/>
  <c r="D106" i="1"/>
  <c r="C106" i="1"/>
  <c r="D105" i="1"/>
  <c r="C105" i="1"/>
  <c r="H105" i="1" s="1"/>
  <c r="H104" i="1"/>
  <c r="G104" i="1"/>
  <c r="D104" i="1"/>
  <c r="C104" i="1"/>
  <c r="D103" i="1"/>
  <c r="C103" i="1"/>
  <c r="H103"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D93" i="1"/>
  <c r="G93" i="1" s="1"/>
  <c r="C93" i="1"/>
  <c r="H92" i="1"/>
  <c r="G92" i="1"/>
  <c r="D92" i="1"/>
  <c r="C92" i="1"/>
  <c r="D91" i="1"/>
  <c r="G91" i="1" s="1"/>
  <c r="C91" i="1"/>
  <c r="H91" i="1" s="1"/>
  <c r="D90" i="1"/>
  <c r="G90" i="1" s="1"/>
  <c r="C90" i="1"/>
  <c r="D89" i="1"/>
  <c r="G89" i="1" s="1"/>
  <c r="C89" i="1"/>
  <c r="D88" i="1"/>
  <c r="C88" i="1"/>
  <c r="H88" i="1" s="1"/>
  <c r="C87" i="1"/>
  <c r="H86" i="1"/>
  <c r="G86" i="1"/>
  <c r="D86" i="1"/>
  <c r="C86" i="1"/>
  <c r="H85" i="1"/>
  <c r="G85" i="1"/>
  <c r="D85" i="1"/>
  <c r="C85" i="1"/>
  <c r="H84" i="1"/>
  <c r="G84" i="1"/>
  <c r="D84" i="1"/>
  <c r="C84" i="1"/>
  <c r="H83" i="1"/>
  <c r="G83" i="1"/>
  <c r="D83" i="1"/>
  <c r="C83" i="1"/>
  <c r="H82" i="1"/>
  <c r="G82" i="1"/>
  <c r="D82" i="1"/>
  <c r="C82" i="1"/>
  <c r="D81" i="1"/>
  <c r="C81" i="1"/>
  <c r="H81" i="1" s="1"/>
  <c r="H80" i="1"/>
  <c r="G80" i="1"/>
  <c r="D80" i="1"/>
  <c r="C80" i="1"/>
  <c r="D79" i="1"/>
  <c r="C79" i="1"/>
  <c r="H79" i="1" s="1"/>
  <c r="H77" i="1"/>
  <c r="G77" i="1"/>
  <c r="D77" i="1"/>
  <c r="C77" i="1"/>
  <c r="H76" i="1"/>
  <c r="G76" i="1"/>
  <c r="D76" i="1"/>
  <c r="C76" i="1"/>
  <c r="H75" i="1"/>
  <c r="G75" i="1"/>
  <c r="D75" i="1"/>
  <c r="C75" i="1"/>
  <c r="H74" i="1"/>
  <c r="G74" i="1"/>
  <c r="D74" i="1"/>
  <c r="C74" i="1"/>
  <c r="H73" i="1"/>
  <c r="G73" i="1"/>
  <c r="D73" i="1"/>
  <c r="C73" i="1"/>
  <c r="D72" i="1"/>
  <c r="C72" i="1"/>
  <c r="H72" i="1" s="1"/>
  <c r="H71" i="1"/>
  <c r="G71" i="1"/>
  <c r="D71" i="1"/>
  <c r="C71" i="1"/>
  <c r="D70" i="1"/>
  <c r="C70" i="1"/>
  <c r="H70" i="1" s="1"/>
  <c r="H69" i="1"/>
  <c r="G69" i="1"/>
  <c r="D69" i="1"/>
  <c r="C69" i="1"/>
  <c r="H68" i="1"/>
  <c r="G68" i="1"/>
  <c r="D68" i="1"/>
  <c r="C68" i="1"/>
  <c r="H67" i="1"/>
  <c r="G67" i="1"/>
  <c r="D67" i="1"/>
  <c r="C67" i="1"/>
  <c r="H66" i="1"/>
  <c r="G66" i="1"/>
  <c r="D66" i="1"/>
  <c r="C66" i="1"/>
  <c r="D65" i="1"/>
  <c r="C65" i="1"/>
  <c r="D64" i="1"/>
  <c r="C64" i="1"/>
  <c r="G64" i="1" s="1"/>
  <c r="H63" i="1"/>
  <c r="G63" i="1"/>
  <c r="D63" i="1"/>
  <c r="C63" i="1"/>
  <c r="H62" i="1"/>
  <c r="G62" i="1"/>
  <c r="D62" i="1"/>
  <c r="C62" i="1"/>
  <c r="H61" i="1"/>
  <c r="G61" i="1"/>
  <c r="D61" i="1"/>
  <c r="C61" i="1"/>
  <c r="D60" i="1"/>
  <c r="C60" i="1"/>
  <c r="H60" i="1" s="1"/>
  <c r="H59" i="1"/>
  <c r="G59" i="1"/>
  <c r="D59" i="1"/>
  <c r="C59" i="1"/>
  <c r="D58" i="1"/>
  <c r="C58" i="1"/>
  <c r="H58" i="1" s="1"/>
  <c r="D57" i="1"/>
  <c r="C57" i="1"/>
  <c r="H57" i="1" s="1"/>
  <c r="D56" i="1"/>
  <c r="C56" i="1"/>
  <c r="H56" i="1" s="1"/>
  <c r="D55" i="1"/>
  <c r="G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D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D33" i="1"/>
  <c r="H32" i="1"/>
  <c r="G32" i="1"/>
  <c r="D32" i="1"/>
  <c r="C32" i="1"/>
  <c r="H31" i="1"/>
  <c r="G31" i="1"/>
  <c r="D31" i="1"/>
  <c r="C31" i="1"/>
  <c r="H30" i="1"/>
  <c r="G30" i="1"/>
  <c r="D30" i="1"/>
  <c r="C30" i="1"/>
  <c r="D29" i="1"/>
  <c r="C29" i="1"/>
  <c r="H29" i="1" s="1"/>
  <c r="H28" i="1"/>
  <c r="G28" i="1"/>
  <c r="D28" i="1"/>
  <c r="C28" i="1"/>
  <c r="D27" i="1"/>
  <c r="C27" i="1"/>
  <c r="H26" i="1"/>
  <c r="G26" i="1"/>
  <c r="D26" i="1"/>
  <c r="C26" i="1"/>
  <c r="D25" i="1"/>
  <c r="C25" i="1"/>
  <c r="H24" i="1"/>
  <c r="G24" i="1"/>
  <c r="D24" i="1"/>
  <c r="C24" i="1"/>
  <c r="D23" i="1"/>
  <c r="C23" i="1"/>
  <c r="H22" i="1"/>
  <c r="G22" i="1"/>
  <c r="D22" i="1"/>
  <c r="C22" i="1"/>
  <c r="H21" i="1"/>
  <c r="G21" i="1"/>
  <c r="D21" i="1"/>
  <c r="C21" i="1"/>
  <c r="H20" i="1"/>
  <c r="D20" i="1"/>
  <c r="G20" i="1" s="1"/>
  <c r="C20"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C11" i="1"/>
  <c r="H11" i="1" s="1"/>
  <c r="D10" i="1"/>
  <c r="C10" i="1"/>
  <c r="D9" i="1"/>
  <c r="C9" i="1"/>
  <c r="H9" i="1" s="1"/>
  <c r="D8" i="1"/>
  <c r="C8" i="1"/>
  <c r="H8" i="1" s="1"/>
  <c r="D7" i="1"/>
  <c r="C7" i="1"/>
  <c r="H7" i="1" s="1"/>
  <c r="D6" i="1"/>
  <c r="C6" i="1"/>
  <c r="H6" i="1" s="1"/>
  <c r="D5" i="1"/>
  <c r="C5" i="1"/>
  <c r="H5" i="1" s="1"/>
  <c r="D4" i="1"/>
  <c r="H1431" i="1" l="1"/>
  <c r="H256" i="1"/>
  <c r="H819" i="1"/>
  <c r="G816" i="1"/>
  <c r="F259" i="4"/>
  <c r="G1224" i="1"/>
  <c r="G1579" i="1"/>
  <c r="H1577" i="1"/>
  <c r="G1576" i="1"/>
  <c r="H1574" i="1"/>
  <c r="H1485" i="1"/>
  <c r="H1497" i="1"/>
  <c r="G1487" i="1"/>
  <c r="G1500" i="1"/>
  <c r="H1482" i="1"/>
  <c r="H1275" i="1"/>
  <c r="G1480" i="1"/>
  <c r="H1438" i="1"/>
  <c r="H1440" i="1"/>
  <c r="J1443" i="1"/>
  <c r="I1443" i="1"/>
  <c r="H1445" i="1"/>
  <c r="J1445" i="1"/>
  <c r="E6" i="7"/>
  <c r="D1437" i="1" s="1"/>
  <c r="H1437" i="1" s="1"/>
  <c r="J1440" i="1"/>
  <c r="G1437" i="1"/>
  <c r="G1438" i="1"/>
  <c r="G1439" i="1"/>
  <c r="H1439" i="1"/>
  <c r="D5" i="7"/>
  <c r="H29" i="3" s="1"/>
  <c r="G1263" i="1"/>
  <c r="G1242" i="1"/>
  <c r="G1241" i="1"/>
  <c r="F259" i="5"/>
  <c r="F250" i="5"/>
  <c r="F246" i="5"/>
  <c r="F239" i="5"/>
  <c r="G1216" i="1"/>
  <c r="E238" i="5"/>
  <c r="D1215" i="1" s="1"/>
  <c r="G1217" i="1"/>
  <c r="G1166" i="1"/>
  <c r="H1162" i="1"/>
  <c r="H1142" i="1"/>
  <c r="H1039" i="1"/>
  <c r="G1039" i="1"/>
  <c r="F56" i="5"/>
  <c r="G1035" i="1"/>
  <c r="G1033" i="1"/>
  <c r="G1028" i="1"/>
  <c r="H1023" i="1"/>
  <c r="G1025" i="1"/>
  <c r="G1012" i="1"/>
  <c r="E12" i="5"/>
  <c r="D990" i="1" s="1"/>
  <c r="F19" i="5"/>
  <c r="H991" i="1"/>
  <c r="F13" i="5"/>
  <c r="G992" i="1"/>
  <c r="G1275" i="1"/>
  <c r="G1270" i="1"/>
  <c r="G1264" i="1"/>
  <c r="G1247" i="1"/>
  <c r="D258" i="5"/>
  <c r="G1236" i="1"/>
  <c r="G1237" i="1"/>
  <c r="G1233" i="1"/>
  <c r="G1232" i="1"/>
  <c r="G1227" i="1"/>
  <c r="G1228" i="1"/>
  <c r="G1219" i="1"/>
  <c r="G1220" i="1"/>
  <c r="D238" i="5"/>
  <c r="C1215" i="1" s="1"/>
  <c r="G1215" i="1" s="1"/>
  <c r="H1215" i="1"/>
  <c r="H1216" i="1"/>
  <c r="H1217" i="1"/>
  <c r="G1138" i="1"/>
  <c r="H1054" i="1"/>
  <c r="G1040" i="1"/>
  <c r="G1034" i="1"/>
  <c r="H1035" i="1"/>
  <c r="H1033" i="1"/>
  <c r="G1030" i="1"/>
  <c r="H1032" i="1"/>
  <c r="H1028" i="1"/>
  <c r="G1023" i="1"/>
  <c r="H1025" i="1"/>
  <c r="H1012" i="1"/>
  <c r="G1007" i="1"/>
  <c r="G1008" i="1"/>
  <c r="G1006" i="1"/>
  <c r="C997" i="1"/>
  <c r="H997" i="1" s="1"/>
  <c r="G1004" i="1"/>
  <c r="G999" i="1"/>
  <c r="G998" i="1"/>
  <c r="G996" i="1"/>
  <c r="G991" i="1"/>
  <c r="G995" i="1"/>
  <c r="G994" i="1"/>
  <c r="H1407" i="1"/>
  <c r="G1370" i="1"/>
  <c r="F75" i="6"/>
  <c r="H1380" i="1"/>
  <c r="H1403" i="1"/>
  <c r="F107" i="6"/>
  <c r="G1420" i="1"/>
  <c r="H1411" i="1"/>
  <c r="H1410" i="1"/>
  <c r="G1407" i="1"/>
  <c r="G1380" i="1"/>
  <c r="H1379" i="1"/>
  <c r="G1371" i="1"/>
  <c r="H1368" i="1"/>
  <c r="G1358" i="1"/>
  <c r="H1349" i="1"/>
  <c r="G1342" i="1"/>
  <c r="G1324" i="1"/>
  <c r="E21" i="9"/>
  <c r="B21" i="9" s="1"/>
  <c r="F652" i="4"/>
  <c r="G642" i="1"/>
  <c r="G641" i="1"/>
  <c r="F418" i="4"/>
  <c r="G307" i="1"/>
  <c r="G291" i="1"/>
  <c r="E273" i="9"/>
  <c r="B273" i="9" s="1"/>
  <c r="E643" i="4"/>
  <c r="D637" i="1" s="1"/>
  <c r="F240" i="4"/>
  <c r="G206" i="1"/>
  <c r="F169" i="4"/>
  <c r="G164" i="1"/>
  <c r="G156" i="1"/>
  <c r="E82" i="4"/>
  <c r="D78" i="1" s="1"/>
  <c r="F128" i="4"/>
  <c r="G124" i="1"/>
  <c r="F125" i="4"/>
  <c r="E124" i="4"/>
  <c r="D120" i="1" s="1"/>
  <c r="G65" i="1"/>
  <c r="H821" i="1"/>
  <c r="G711" i="1"/>
  <c r="G709" i="1"/>
  <c r="G703" i="1"/>
  <c r="G666" i="1"/>
  <c r="G648" i="1"/>
  <c r="G644" i="1"/>
  <c r="G643" i="1"/>
  <c r="H642" i="1"/>
  <c r="G645" i="1"/>
  <c r="H641" i="1"/>
  <c r="G501" i="1"/>
  <c r="G502" i="1"/>
  <c r="H406" i="1"/>
  <c r="G290" i="1"/>
  <c r="G413" i="1"/>
  <c r="G288" i="1"/>
  <c r="G411" i="1"/>
  <c r="G412" i="1"/>
  <c r="G238" i="1"/>
  <c r="G236" i="1"/>
  <c r="G237" i="1"/>
  <c r="G175" i="1"/>
  <c r="G168" i="1"/>
  <c r="G160" i="1"/>
  <c r="F159" i="4"/>
  <c r="G146" i="1"/>
  <c r="H124" i="1"/>
  <c r="H65" i="1"/>
  <c r="H64" i="1"/>
  <c r="G58" i="1"/>
  <c r="G60" i="1"/>
  <c r="G1573" i="1"/>
  <c r="H1572" i="1"/>
  <c r="G1571" i="1"/>
  <c r="G1511" i="1"/>
  <c r="D24" i="8"/>
  <c r="C1499" i="1" s="1"/>
  <c r="H1499" i="1" s="1"/>
  <c r="G1509" i="1"/>
  <c r="H1506" i="1"/>
  <c r="H1501" i="1"/>
  <c r="H1498" i="1"/>
  <c r="G1492" i="1"/>
  <c r="H1490" i="1"/>
  <c r="H1488" i="1"/>
  <c r="G1484" i="1"/>
  <c r="H1434" i="1"/>
  <c r="G1434" i="1"/>
  <c r="H1433" i="1"/>
  <c r="G1433" i="1"/>
  <c r="H1432" i="1"/>
  <c r="G1432" i="1"/>
  <c r="G1431" i="1"/>
  <c r="H1430" i="1"/>
  <c r="G1430" i="1"/>
  <c r="F129" i="6"/>
  <c r="G1429" i="1"/>
  <c r="G1428" i="1"/>
  <c r="G1427" i="1"/>
  <c r="G1426" i="1"/>
  <c r="G1423" i="1"/>
  <c r="G1424" i="1"/>
  <c r="H1423" i="1"/>
  <c r="H1425" i="1"/>
  <c r="G1425" i="1"/>
  <c r="H1422" i="1"/>
  <c r="H1421" i="1"/>
  <c r="H1419" i="1"/>
  <c r="G1418" i="1"/>
  <c r="H1417" i="1"/>
  <c r="H1416" i="1"/>
  <c r="G1416" i="1"/>
  <c r="G1417" i="1"/>
  <c r="G1415" i="1"/>
  <c r="H1412" i="1"/>
  <c r="G1414" i="1"/>
  <c r="H1413" i="1"/>
  <c r="D114" i="6"/>
  <c r="F114" i="6" s="1"/>
  <c r="G1409" i="1"/>
  <c r="H1409" i="1"/>
  <c r="F115" i="6"/>
  <c r="G1410" i="1"/>
  <c r="G1404" i="1"/>
  <c r="C1401" i="1"/>
  <c r="G1401" i="1" s="1"/>
  <c r="H1402" i="1"/>
  <c r="G1402" i="1"/>
  <c r="G1400" i="1"/>
  <c r="G1399" i="1"/>
  <c r="G1398" i="1"/>
  <c r="G1397" i="1"/>
  <c r="H1393" i="1"/>
  <c r="H1396" i="1"/>
  <c r="G1395" i="1"/>
  <c r="G1393" i="1"/>
  <c r="G1394" i="1"/>
  <c r="G1392" i="1"/>
  <c r="G1391" i="1"/>
  <c r="H1388" i="1"/>
  <c r="H1390" i="1"/>
  <c r="E89" i="6"/>
  <c r="D1383" i="1" s="1"/>
  <c r="G1390" i="1"/>
  <c r="G1388" i="1"/>
  <c r="G1389" i="1"/>
  <c r="G1387" i="1"/>
  <c r="C1384" i="1"/>
  <c r="G1384" i="1" s="1"/>
  <c r="H1386" i="1"/>
  <c r="H1384" i="1"/>
  <c r="H1385" i="1"/>
  <c r="H1382" i="1"/>
  <c r="G1382" i="1"/>
  <c r="H1376" i="1"/>
  <c r="H1378" i="1"/>
  <c r="F82" i="6"/>
  <c r="G1378" i="1"/>
  <c r="H1377" i="1"/>
  <c r="G1376" i="1"/>
  <c r="G1377" i="1"/>
  <c r="G1375" i="1"/>
  <c r="G1374" i="1"/>
  <c r="G1373" i="1"/>
  <c r="G1372" i="1"/>
  <c r="C1369" i="1"/>
  <c r="H1369" i="1" s="1"/>
  <c r="H1370" i="1"/>
  <c r="G1365" i="1"/>
  <c r="H1365" i="1"/>
  <c r="H1364" i="1"/>
  <c r="G1360" i="1"/>
  <c r="H1360" i="1"/>
  <c r="G1362" i="1"/>
  <c r="H1362" i="1"/>
  <c r="F61" i="6"/>
  <c r="G1359" i="1"/>
  <c r="H1358" i="1"/>
  <c r="H1357" i="1"/>
  <c r="G1355" i="1"/>
  <c r="H1355" i="1"/>
  <c r="G1356" i="1"/>
  <c r="H1353" i="1"/>
  <c r="F54" i="6"/>
  <c r="G1352" i="1"/>
  <c r="H1351" i="1"/>
  <c r="G1348" i="1"/>
  <c r="H1350" i="1"/>
  <c r="H1348" i="1"/>
  <c r="G1349" i="1"/>
  <c r="G1347" i="1"/>
  <c r="H1344" i="1"/>
  <c r="G1346" i="1"/>
  <c r="G1344" i="1"/>
  <c r="G1341" i="1"/>
  <c r="G1340" i="1"/>
  <c r="H1337" i="1"/>
  <c r="G1337" i="1"/>
  <c r="H1333" i="1"/>
  <c r="G1334" i="1"/>
  <c r="G1333" i="1"/>
  <c r="F39" i="6"/>
  <c r="G1332" i="1"/>
  <c r="E35" i="6"/>
  <c r="I25" i="3" s="1"/>
  <c r="H1330" i="1"/>
  <c r="H1331" i="1"/>
  <c r="G1328" i="1"/>
  <c r="H1328" i="1"/>
  <c r="G1327" i="1"/>
  <c r="H1327" i="1"/>
  <c r="H1322" i="1"/>
  <c r="G1326" i="1"/>
  <c r="H1326" i="1"/>
  <c r="G1322" i="1"/>
  <c r="F28" i="6"/>
  <c r="G1321" i="1"/>
  <c r="H1320" i="1"/>
  <c r="G1316" i="1"/>
  <c r="H1318" i="1"/>
  <c r="H1316" i="1"/>
  <c r="G1317" i="1"/>
  <c r="G1315" i="1"/>
  <c r="G1313" i="1"/>
  <c r="G1312" i="1"/>
  <c r="H1308" i="1"/>
  <c r="H1307" i="1"/>
  <c r="G1307" i="1"/>
  <c r="G1308" i="1"/>
  <c r="G1306" i="1"/>
  <c r="G1304" i="1"/>
  <c r="G1305" i="1"/>
  <c r="H1304" i="1"/>
  <c r="E5" i="6"/>
  <c r="I24" i="3" s="1"/>
  <c r="H1305" i="1"/>
  <c r="H1303" i="1"/>
  <c r="H1300" i="1"/>
  <c r="G1302" i="1"/>
  <c r="H1302" i="1"/>
  <c r="F6" i="6"/>
  <c r="G1300" i="1"/>
  <c r="G1301" i="1"/>
  <c r="G1213" i="1"/>
  <c r="G1211" i="1"/>
  <c r="G1212" i="1"/>
  <c r="H1210" i="1"/>
  <c r="G1210" i="1"/>
  <c r="H1209" i="1"/>
  <c r="G1209" i="1"/>
  <c r="H1208" i="1"/>
  <c r="G1208" i="1"/>
  <c r="G1207" i="1"/>
  <c r="H1206" i="1"/>
  <c r="G1206" i="1"/>
  <c r="H1201" i="1"/>
  <c r="H1205" i="1"/>
  <c r="G1205" i="1"/>
  <c r="H1204" i="1"/>
  <c r="G1204" i="1"/>
  <c r="G1203" i="1"/>
  <c r="H1202" i="1"/>
  <c r="G1201" i="1"/>
  <c r="G1202" i="1"/>
  <c r="G1200" i="1"/>
  <c r="G1199" i="1"/>
  <c r="G1198" i="1"/>
  <c r="H1197" i="1"/>
  <c r="G1197" i="1"/>
  <c r="G1196" i="1"/>
  <c r="G1195" i="1"/>
  <c r="G1194" i="1"/>
  <c r="H1193" i="1"/>
  <c r="G1193" i="1"/>
  <c r="G1192" i="1"/>
  <c r="G1191" i="1"/>
  <c r="E206" i="5"/>
  <c r="E176" i="5" s="1"/>
  <c r="G1190" i="1"/>
  <c r="G1189" i="1"/>
  <c r="G1188" i="1"/>
  <c r="G1187" i="1"/>
  <c r="G1186" i="1"/>
  <c r="G1184" i="1"/>
  <c r="G1185" i="1"/>
  <c r="H1182" i="1"/>
  <c r="H1181" i="1"/>
  <c r="H1178" i="1"/>
  <c r="H1177" i="1"/>
  <c r="H1175" i="1"/>
  <c r="G1175" i="1"/>
  <c r="G1174" i="1"/>
  <c r="H1174" i="1"/>
  <c r="H1172" i="1"/>
  <c r="H1171" i="1"/>
  <c r="G1170" i="1"/>
  <c r="H1170" i="1"/>
  <c r="G1168" i="1"/>
  <c r="H1168" i="1"/>
  <c r="H1169" i="1"/>
  <c r="G1165" i="1"/>
  <c r="G1164" i="1"/>
  <c r="G1163" i="1"/>
  <c r="G1161" i="1"/>
  <c r="G1160" i="1"/>
  <c r="H1157" i="1"/>
  <c r="G1157" i="1"/>
  <c r="H1155" i="1"/>
  <c r="G1155" i="1"/>
  <c r="F170" i="5"/>
  <c r="G1151" i="1"/>
  <c r="G1150" i="1"/>
  <c r="H1149" i="1"/>
  <c r="G1148" i="1"/>
  <c r="G1149" i="1"/>
  <c r="F164" i="5"/>
  <c r="G1147" i="1"/>
  <c r="G1144" i="1"/>
  <c r="E288" i="9"/>
  <c r="B288" i="9" s="1"/>
  <c r="G1142" i="1"/>
  <c r="G1143" i="1"/>
  <c r="G1141" i="1"/>
  <c r="G1140" i="1"/>
  <c r="H1139" i="1"/>
  <c r="H1138" i="1"/>
  <c r="E284" i="9"/>
  <c r="B284" i="9" s="1"/>
  <c r="G1137" i="1"/>
  <c r="G1136" i="1"/>
  <c r="H1135" i="1"/>
  <c r="G1135" i="1"/>
  <c r="H1133" i="1"/>
  <c r="G1133" i="1"/>
  <c r="G1130" i="1"/>
  <c r="G1127" i="1"/>
  <c r="H1127" i="1"/>
  <c r="D146" i="5"/>
  <c r="C1124" i="1" s="1"/>
  <c r="F149" i="5"/>
  <c r="G1128" i="1"/>
  <c r="H1126" i="1"/>
  <c r="G1125" i="1"/>
  <c r="G1123" i="1"/>
  <c r="H1122" i="1"/>
  <c r="G1120" i="1"/>
  <c r="G1122" i="1"/>
  <c r="H1119" i="1"/>
  <c r="G1119" i="1"/>
  <c r="H1113" i="1"/>
  <c r="F135" i="5"/>
  <c r="F134" i="5"/>
  <c r="C1112" i="1"/>
  <c r="G1113" i="1"/>
  <c r="G1117" i="1"/>
  <c r="G1104" i="1"/>
  <c r="G1105" i="1"/>
  <c r="H1098" i="1"/>
  <c r="H1097" i="1"/>
  <c r="G1097" i="1"/>
  <c r="G1098" i="1"/>
  <c r="D118" i="5"/>
  <c r="H1064" i="1"/>
  <c r="G1056" i="1"/>
  <c r="H1056" i="1"/>
  <c r="H1060" i="1"/>
  <c r="G1055" i="1"/>
  <c r="H1055" i="1"/>
  <c r="G1053" i="1"/>
  <c r="H1053" i="1"/>
  <c r="H1052" i="1"/>
  <c r="G1051" i="1"/>
  <c r="G1048" i="1"/>
  <c r="H1051" i="1"/>
  <c r="F69" i="5"/>
  <c r="D1047" i="1"/>
  <c r="H1047" i="1" s="1"/>
  <c r="G1050" i="1"/>
  <c r="H1048" i="1"/>
  <c r="F70" i="5"/>
  <c r="G961" i="1"/>
  <c r="G823" i="1"/>
  <c r="G821" i="1"/>
  <c r="G819" i="1"/>
  <c r="E225" i="9"/>
  <c r="B225" i="9" s="1"/>
  <c r="H814" i="1"/>
  <c r="G814" i="1"/>
  <c r="H812" i="1"/>
  <c r="G812" i="1"/>
  <c r="G766" i="1"/>
  <c r="G753" i="1"/>
  <c r="G752" i="1"/>
  <c r="G719" i="1"/>
  <c r="G718" i="1"/>
  <c r="E42" i="9"/>
  <c r="B42" i="9" s="1"/>
  <c r="G713" i="1"/>
  <c r="E41" i="9"/>
  <c r="G712" i="1"/>
  <c r="H711" i="1"/>
  <c r="G710" i="1"/>
  <c r="H705" i="1"/>
  <c r="E37" i="9"/>
  <c r="B37" i="9" s="1"/>
  <c r="H691" i="1"/>
  <c r="H669" i="1"/>
  <c r="G669" i="1"/>
  <c r="E29" i="9"/>
  <c r="B29" i="9" s="1"/>
  <c r="G668" i="1"/>
  <c r="H668" i="1"/>
  <c r="G661" i="1"/>
  <c r="H661" i="1"/>
  <c r="G659" i="1"/>
  <c r="G658" i="1"/>
  <c r="H658" i="1"/>
  <c r="H655" i="1"/>
  <c r="H654" i="1"/>
  <c r="F214" i="9"/>
  <c r="B214" i="9" s="1"/>
  <c r="H653" i="1"/>
  <c r="H651" i="1"/>
  <c r="E152" i="9"/>
  <c r="B152" i="9" s="1"/>
  <c r="G611" i="1"/>
  <c r="G612" i="1"/>
  <c r="H398" i="1"/>
  <c r="F402" i="4"/>
  <c r="G398" i="1"/>
  <c r="H390" i="1"/>
  <c r="E363" i="4"/>
  <c r="D358" i="1" s="1"/>
  <c r="F391" i="4"/>
  <c r="G386" i="1"/>
  <c r="G388" i="1"/>
  <c r="G374" i="1"/>
  <c r="G373" i="1"/>
  <c r="G371" i="1"/>
  <c r="H371" i="1"/>
  <c r="G370" i="1"/>
  <c r="H370" i="1"/>
  <c r="H367" i="1"/>
  <c r="G365" i="1"/>
  <c r="H364" i="1"/>
  <c r="H365" i="1"/>
  <c r="G363" i="1"/>
  <c r="H363" i="1"/>
  <c r="G362" i="1"/>
  <c r="H359" i="1"/>
  <c r="H362" i="1"/>
  <c r="H347" i="1"/>
  <c r="F352" i="4"/>
  <c r="G347" i="1"/>
  <c r="G348" i="1"/>
  <c r="D351" i="4"/>
  <c r="G308" i="1"/>
  <c r="E311" i="4"/>
  <c r="D306" i="1" s="1"/>
  <c r="H308" i="1"/>
  <c r="H295" i="1"/>
  <c r="G295" i="1"/>
  <c r="G296" i="1"/>
  <c r="D299" i="4"/>
  <c r="H276" i="1"/>
  <c r="E70" i="9"/>
  <c r="B70" i="9" s="1"/>
  <c r="F279" i="4"/>
  <c r="G275" i="1"/>
  <c r="G276" i="1"/>
  <c r="C269" i="1"/>
  <c r="G270" i="1"/>
  <c r="G266" i="1"/>
  <c r="H266" i="1"/>
  <c r="G265" i="1"/>
  <c r="H264" i="1"/>
  <c r="H265" i="1"/>
  <c r="G262" i="1"/>
  <c r="H262" i="1"/>
  <c r="G260" i="1"/>
  <c r="H260" i="1"/>
  <c r="H261" i="1"/>
  <c r="F264" i="4"/>
  <c r="E263" i="4"/>
  <c r="D259" i="1" s="1"/>
  <c r="E69" i="9"/>
  <c r="B69" i="9" s="1"/>
  <c r="E68" i="9"/>
  <c r="B68" i="9" s="1"/>
  <c r="H257" i="1"/>
  <c r="G257" i="1"/>
  <c r="E67" i="9"/>
  <c r="B67" i="9" s="1"/>
  <c r="H232" i="1"/>
  <c r="H233" i="1"/>
  <c r="G232" i="1"/>
  <c r="G233" i="1"/>
  <c r="E59" i="9"/>
  <c r="B59" i="9" s="1"/>
  <c r="G227" i="1"/>
  <c r="G229" i="1"/>
  <c r="E57" i="9"/>
  <c r="B57" i="9" s="1"/>
  <c r="H218" i="1"/>
  <c r="D215" i="4"/>
  <c r="C211" i="1" s="1"/>
  <c r="H211" i="1" s="1"/>
  <c r="F215" i="4"/>
  <c r="G211" i="1"/>
  <c r="G215" i="1"/>
  <c r="G217" i="1"/>
  <c r="E56" i="9"/>
  <c r="B56" i="9" s="1"/>
  <c r="F224" i="9"/>
  <c r="B224" i="9" s="1"/>
  <c r="H209" i="1"/>
  <c r="H206" i="1"/>
  <c r="G209" i="1"/>
  <c r="F210" i="4"/>
  <c r="D196" i="4"/>
  <c r="G207" i="1"/>
  <c r="G191" i="1"/>
  <c r="H191" i="1"/>
  <c r="G190" i="1"/>
  <c r="H190" i="1"/>
  <c r="G189" i="1"/>
  <c r="H189" i="1"/>
  <c r="G188" i="1"/>
  <c r="H188" i="1"/>
  <c r="G184" i="1"/>
  <c r="G187" i="1"/>
  <c r="H187" i="1"/>
  <c r="F222" i="9"/>
  <c r="B222" i="9" s="1"/>
  <c r="E46" i="9"/>
  <c r="B46" i="9" s="1"/>
  <c r="G186" i="1"/>
  <c r="F188" i="4"/>
  <c r="G185" i="1"/>
  <c r="F221" i="9"/>
  <c r="E45" i="9"/>
  <c r="B45" i="9" s="1"/>
  <c r="H184" i="1"/>
  <c r="H185" i="1"/>
  <c r="E44" i="9"/>
  <c r="B44" i="9" s="1"/>
  <c r="H182" i="1"/>
  <c r="F220" i="9"/>
  <c r="B220" i="9" s="1"/>
  <c r="G181" i="1"/>
  <c r="H181" i="1"/>
  <c r="G180" i="1"/>
  <c r="E43" i="9"/>
  <c r="B43" i="9" s="1"/>
  <c r="F219" i="9"/>
  <c r="B219" i="9" s="1"/>
  <c r="H180" i="1"/>
  <c r="H173" i="1"/>
  <c r="F218" i="9"/>
  <c r="B218" i="9" s="1"/>
  <c r="G176" i="1"/>
  <c r="F177" i="4"/>
  <c r="G173" i="1"/>
  <c r="G174" i="1"/>
  <c r="H172" i="1"/>
  <c r="H170" i="1"/>
  <c r="G169" i="1"/>
  <c r="H168" i="1"/>
  <c r="G167" i="1"/>
  <c r="D163" i="4"/>
  <c r="C159" i="1" s="1"/>
  <c r="G166" i="1"/>
  <c r="H165" i="1"/>
  <c r="H166" i="1"/>
  <c r="H160" i="1"/>
  <c r="G163" i="1"/>
  <c r="G162" i="1"/>
  <c r="E40" i="9"/>
  <c r="B40" i="9" s="1"/>
  <c r="F164" i="4"/>
  <c r="G161" i="1"/>
  <c r="E152" i="4"/>
  <c r="G20" i="9" s="1"/>
  <c r="G155" i="1"/>
  <c r="G157" i="1"/>
  <c r="H157" i="1"/>
  <c r="H155" i="1"/>
  <c r="H156" i="1"/>
  <c r="E39" i="9"/>
  <c r="B39" i="9" s="1"/>
  <c r="F217" i="9"/>
  <c r="B217" i="9" s="1"/>
  <c r="G154" i="1"/>
  <c r="D149" i="1"/>
  <c r="H149" i="1" s="1"/>
  <c r="F153" i="4"/>
  <c r="G149" i="1"/>
  <c r="G150" i="1"/>
  <c r="H146" i="1"/>
  <c r="G145" i="1"/>
  <c r="G125" i="1"/>
  <c r="H123" i="1"/>
  <c r="G121" i="1"/>
  <c r="G123" i="1"/>
  <c r="D124" i="4"/>
  <c r="G118" i="1"/>
  <c r="F120" i="4"/>
  <c r="G116" i="1"/>
  <c r="G117" i="1"/>
  <c r="H113" i="1"/>
  <c r="G113" i="1"/>
  <c r="H111" i="1"/>
  <c r="G111" i="1"/>
  <c r="F112" i="4"/>
  <c r="G107" i="1"/>
  <c r="H106" i="1"/>
  <c r="G106" i="1"/>
  <c r="E106" i="4"/>
  <c r="D102" i="1" s="1"/>
  <c r="G103" i="1"/>
  <c r="G105" i="1"/>
  <c r="H93" i="1"/>
  <c r="H90" i="1"/>
  <c r="H89" i="1"/>
  <c r="F91" i="4"/>
  <c r="G88" i="1"/>
  <c r="G79" i="1"/>
  <c r="G81" i="1"/>
  <c r="G70" i="1"/>
  <c r="G72" i="1"/>
  <c r="F68" i="4"/>
  <c r="H55" i="1"/>
  <c r="G57" i="1"/>
  <c r="E26" i="9"/>
  <c r="B26" i="9" s="1"/>
  <c r="F59" i="4"/>
  <c r="E25" i="9"/>
  <c r="B25" i="9" s="1"/>
  <c r="G56" i="1"/>
  <c r="G29" i="1"/>
  <c r="G27" i="1"/>
  <c r="F29" i="4"/>
  <c r="G25" i="1"/>
  <c r="H25" i="1"/>
  <c r="H27" i="1"/>
  <c r="H19" i="1"/>
  <c r="G23" i="1"/>
  <c r="G19" i="1"/>
  <c r="H23" i="1"/>
  <c r="F23" i="4"/>
  <c r="F213" i="9"/>
  <c r="D7" i="4"/>
  <c r="G11" i="1"/>
  <c r="H10" i="1"/>
  <c r="G10" i="1"/>
  <c r="G9" i="1"/>
  <c r="G8" i="1"/>
  <c r="G7" i="1"/>
  <c r="G6" i="1"/>
  <c r="G5" i="1"/>
  <c r="E283" i="9"/>
  <c r="B283" i="9" s="1"/>
  <c r="F216" i="9"/>
  <c r="B216" i="9" s="1"/>
  <c r="G1447" i="1"/>
  <c r="J1447" i="1"/>
  <c r="H1447" i="1"/>
  <c r="I1460" i="1"/>
  <c r="I1464" i="1"/>
  <c r="I1465" i="1"/>
  <c r="I1471" i="1"/>
  <c r="G1530" i="1"/>
  <c r="H1530" i="1"/>
  <c r="H413" i="1"/>
  <c r="I1452" i="1"/>
  <c r="I1467" i="1"/>
  <c r="D148" i="1"/>
  <c r="G1570" i="1"/>
  <c r="H1570" i="1"/>
  <c r="H1442" i="1"/>
  <c r="I1446" i="1"/>
  <c r="I1456" i="1"/>
  <c r="I1474" i="1"/>
  <c r="H1449" i="1"/>
  <c r="I1449" i="1" s="1"/>
  <c r="H1451" i="1"/>
  <c r="I1451" i="1" s="1"/>
  <c r="H1453" i="1"/>
  <c r="H1454" i="1"/>
  <c r="H1455" i="1"/>
  <c r="I1455" i="1" s="1"/>
  <c r="J1456" i="1"/>
  <c r="H1457" i="1"/>
  <c r="I1457" i="1" s="1"/>
  <c r="J1458" i="1"/>
  <c r="H1459" i="1"/>
  <c r="I1459" i="1" s="1"/>
  <c r="J1460" i="1"/>
  <c r="H1461" i="1"/>
  <c r="H1462" i="1"/>
  <c r="I1462" i="1" s="1"/>
  <c r="J1463" i="1"/>
  <c r="H1464" i="1"/>
  <c r="J1465" i="1"/>
  <c r="H1466" i="1"/>
  <c r="I1466" i="1" s="1"/>
  <c r="J1467" i="1"/>
  <c r="H1468" i="1"/>
  <c r="I1468" i="1" s="1"/>
  <c r="J1471" i="1"/>
  <c r="H1472" i="1"/>
  <c r="I1472" i="1" s="1"/>
  <c r="J1473" i="1"/>
  <c r="H1474" i="1"/>
  <c r="F364" i="4"/>
  <c r="D363" i="4"/>
  <c r="D643" i="4"/>
  <c r="F416" i="4"/>
  <c r="D421" i="4"/>
  <c r="F516" i="4"/>
  <c r="D515" i="4"/>
  <c r="F568" i="4"/>
  <c r="D567" i="4"/>
  <c r="H286" i="9"/>
  <c r="E87" i="5"/>
  <c r="D1065" i="1" s="1"/>
  <c r="H287" i="9"/>
  <c r="E287" i="9" s="1"/>
  <c r="B287" i="9" s="1"/>
  <c r="E146" i="5"/>
  <c r="D1124" i="1" s="1"/>
  <c r="D206" i="5"/>
  <c r="F207" i="5"/>
  <c r="H289" i="9"/>
  <c r="F238" i="5"/>
  <c r="C1493" i="1"/>
  <c r="D6" i="8"/>
  <c r="G186" i="9"/>
  <c r="E186" i="9" s="1"/>
  <c r="B186" i="9" s="1"/>
  <c r="F8" i="4"/>
  <c r="F51" i="4"/>
  <c r="D50" i="4"/>
  <c r="H20" i="9"/>
  <c r="C4" i="1"/>
  <c r="C33" i="1"/>
  <c r="C47" i="1"/>
  <c r="C94" i="1"/>
  <c r="C108" i="1"/>
  <c r="C148" i="1"/>
  <c r="C255" i="1"/>
  <c r="C391" i="1"/>
  <c r="C397" i="1"/>
  <c r="C416" i="1"/>
  <c r="C453" i="1"/>
  <c r="C484" i="1"/>
  <c r="G1440" i="1"/>
  <c r="I1440" i="1" s="1"/>
  <c r="G1442" i="1"/>
  <c r="I1442" i="1" s="1"/>
  <c r="G1444" i="1"/>
  <c r="I1444" i="1" s="1"/>
  <c r="J1449" i="1"/>
  <c r="J1451" i="1"/>
  <c r="J1455" i="1"/>
  <c r="J1457" i="1"/>
  <c r="J1459" i="1"/>
  <c r="J1462" i="1"/>
  <c r="J1464" i="1"/>
  <c r="J1466" i="1"/>
  <c r="J1468" i="1"/>
  <c r="J1472" i="1"/>
  <c r="J1474" i="1"/>
  <c r="G1477" i="1"/>
  <c r="H1494" i="1"/>
  <c r="G1496" i="1"/>
  <c r="H1502" i="1"/>
  <c r="G1504" i="1"/>
  <c r="G1507" i="1"/>
  <c r="H1510" i="1"/>
  <c r="G1512" i="1"/>
  <c r="G1515" i="1"/>
  <c r="E7" i="4"/>
  <c r="F7" i="4" s="1"/>
  <c r="E50" i="4"/>
  <c r="D46" i="1" s="1"/>
  <c r="E224" i="4"/>
  <c r="D220" i="1" s="1"/>
  <c r="F253" i="4"/>
  <c r="D252" i="4"/>
  <c r="D263" i="4"/>
  <c r="F268" i="4"/>
  <c r="D344" i="4"/>
  <c r="E421" i="4"/>
  <c r="D644" i="4"/>
  <c r="J1478" i="1"/>
  <c r="F225" i="4"/>
  <c r="D224" i="4"/>
  <c r="F312" i="4"/>
  <c r="D311" i="4"/>
  <c r="D87" i="1"/>
  <c r="D136" i="1"/>
  <c r="D294" i="1"/>
  <c r="H1476" i="1"/>
  <c r="I1476" i="1" s="1"/>
  <c r="J1476" i="1"/>
  <c r="H1477" i="1"/>
  <c r="G1478" i="1"/>
  <c r="I1478" i="1" s="1"/>
  <c r="G1483" i="1"/>
  <c r="H1486" i="1"/>
  <c r="G1491" i="1"/>
  <c r="G1519" i="1"/>
  <c r="H1522" i="1"/>
  <c r="G1527" i="1"/>
  <c r="G1535" i="1"/>
  <c r="H1538" i="1"/>
  <c r="G1543" i="1"/>
  <c r="H1546" i="1"/>
  <c r="G1551" i="1"/>
  <c r="H1554" i="1"/>
  <c r="G1559" i="1"/>
  <c r="H1562" i="1"/>
  <c r="G1567" i="1"/>
  <c r="G1575" i="1"/>
  <c r="H1578" i="1"/>
  <c r="F83" i="4"/>
  <c r="D82" i="4"/>
  <c r="F107" i="4"/>
  <c r="D106" i="4"/>
  <c r="D139" i="4"/>
  <c r="E163" i="4"/>
  <c r="D159" i="1" s="1"/>
  <c r="D298" i="4"/>
  <c r="E528" i="4"/>
  <c r="F45" i="5"/>
  <c r="D12" i="5"/>
  <c r="F78" i="5"/>
  <c r="F191" i="5"/>
  <c r="D190" i="5"/>
  <c r="D593" i="4"/>
  <c r="D528" i="4" s="1"/>
  <c r="G274" i="9"/>
  <c r="E274" i="9" s="1"/>
  <c r="B274" i="9" s="1"/>
  <c r="G178" i="9"/>
  <c r="E178" i="9" s="1"/>
  <c r="B178" i="9" s="1"/>
  <c r="G161" i="9"/>
  <c r="E161" i="9" s="1"/>
  <c r="B161" i="9" s="1"/>
  <c r="D472" i="4"/>
  <c r="D484" i="4"/>
  <c r="D177" i="5"/>
  <c r="E245" i="5"/>
  <c r="D1222" i="1" s="1"/>
  <c r="D35" i="6"/>
  <c r="E5" i="7"/>
  <c r="F594" i="4"/>
  <c r="D625" i="4"/>
  <c r="F8" i="5"/>
  <c r="E286" i="9"/>
  <c r="B286" i="9" s="1"/>
  <c r="D245" i="5"/>
  <c r="D5" i="6"/>
  <c r="D89" i="6"/>
  <c r="F130" i="6"/>
  <c r="D49" i="8"/>
  <c r="G183" i="9"/>
  <c r="E183" i="9" s="1"/>
  <c r="B183" i="9" s="1"/>
  <c r="E142" i="9"/>
  <c r="B142"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B191" i="9" s="1"/>
  <c r="G189" i="9"/>
  <c r="E189" i="9" s="1"/>
  <c r="B189" i="9" s="1"/>
  <c r="G185" i="9"/>
  <c r="E185" i="9" s="1"/>
  <c r="B185"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4" i="9"/>
  <c r="E184" i="9" s="1"/>
  <c r="B184" i="9" s="1"/>
  <c r="G162" i="9"/>
  <c r="E162" i="9" s="1"/>
  <c r="B162" i="9" s="1"/>
  <c r="G190" i="9"/>
  <c r="E190" i="9" s="1"/>
  <c r="B190" i="9" s="1"/>
  <c r="G187" i="9"/>
  <c r="E187" i="9" s="1"/>
  <c r="B187" i="9" s="1"/>
  <c r="G182" i="9"/>
  <c r="E182" i="9" s="1"/>
  <c r="B182" i="9" s="1"/>
  <c r="G179" i="9"/>
  <c r="E179" i="9" s="1"/>
  <c r="B179" i="9" s="1"/>
  <c r="H164" i="9"/>
  <c r="G163" i="9"/>
  <c r="E163" i="9" s="1"/>
  <c r="B163" i="9" s="1"/>
  <c r="M212" i="9"/>
  <c r="G188" i="9"/>
  <c r="E188" i="9" s="1"/>
  <c r="B188" i="9" s="1"/>
  <c r="G180" i="9"/>
  <c r="E180" i="9" s="1"/>
  <c r="B180" i="9" s="1"/>
  <c r="G165" i="9"/>
  <c r="E165" i="9" s="1"/>
  <c r="B165" i="9" s="1"/>
  <c r="G164" i="9"/>
  <c r="G160" i="9"/>
  <c r="E160" i="9" s="1"/>
  <c r="B160" i="9" s="1"/>
  <c r="I10" i="9"/>
  <c r="E23" i="9"/>
  <c r="B23" i="9" s="1"/>
  <c r="E35" i="9"/>
  <c r="B35" i="9" s="1"/>
  <c r="B41" i="9"/>
  <c r="E51" i="9"/>
  <c r="B51" i="9" s="1"/>
  <c r="B65" i="9"/>
  <c r="B73" i="9"/>
  <c r="B94" i="9"/>
  <c r="B126" i="9"/>
  <c r="E147" i="9"/>
  <c r="B147" i="9" s="1"/>
  <c r="E155" i="9"/>
  <c r="B155" i="9" s="1"/>
  <c r="E88" i="9"/>
  <c r="B88" i="9" s="1"/>
  <c r="E96" i="9"/>
  <c r="B96" i="9" s="1"/>
  <c r="E104" i="9"/>
  <c r="B104" i="9" s="1"/>
  <c r="E112" i="9"/>
  <c r="B112" i="9" s="1"/>
  <c r="E120" i="9"/>
  <c r="B120" i="9" s="1"/>
  <c r="E128" i="9"/>
  <c r="B128" i="9" s="1"/>
  <c r="E136" i="9"/>
  <c r="B136" i="9" s="1"/>
  <c r="B145" i="9"/>
  <c r="E148" i="9"/>
  <c r="B148" i="9" s="1"/>
  <c r="B153" i="9"/>
  <c r="E156" i="9"/>
  <c r="B156" i="9" s="1"/>
  <c r="B213" i="9"/>
  <c r="B221" i="9"/>
  <c r="B229" i="9"/>
  <c r="B237" i="9"/>
  <c r="B245" i="9"/>
  <c r="B253" i="9"/>
  <c r="B261" i="9"/>
  <c r="B269" i="9"/>
  <c r="B233" i="9"/>
  <c r="B241" i="9"/>
  <c r="B249" i="9"/>
  <c r="B257" i="9"/>
  <c r="B265" i="9"/>
  <c r="I1439" i="1" l="1"/>
  <c r="C1436" i="1"/>
  <c r="E7" i="5"/>
  <c r="D985" i="1" s="1"/>
  <c r="F258" i="5"/>
  <c r="C1235" i="1"/>
  <c r="G997" i="1"/>
  <c r="F212" i="9"/>
  <c r="B212" i="9" s="1"/>
  <c r="F152" i="4"/>
  <c r="G1499" i="1"/>
  <c r="C1408" i="1"/>
  <c r="H27" i="3"/>
  <c r="H1401" i="1"/>
  <c r="G1369" i="1"/>
  <c r="D1329" i="1"/>
  <c r="D1299" i="1"/>
  <c r="E141" i="6"/>
  <c r="I28" i="3" s="1"/>
  <c r="H292" i="9"/>
  <c r="D1183" i="1"/>
  <c r="D68" i="5"/>
  <c r="C1046" i="1" s="1"/>
  <c r="E68" i="5"/>
  <c r="I21" i="3" s="1"/>
  <c r="F146" i="5"/>
  <c r="H1112" i="1"/>
  <c r="G1112" i="1"/>
  <c r="F118" i="5"/>
  <c r="C1096" i="1"/>
  <c r="G1047" i="1"/>
  <c r="E350" i="4"/>
  <c r="D345" i="1" s="1"/>
  <c r="F351" i="4"/>
  <c r="C346" i="1"/>
  <c r="D350" i="4"/>
  <c r="C345" i="1" s="1"/>
  <c r="E298" i="4"/>
  <c r="D293" i="1" s="1"/>
  <c r="F299" i="4"/>
  <c r="C294" i="1"/>
  <c r="H269" i="1"/>
  <c r="G269" i="1"/>
  <c r="F196" i="4"/>
  <c r="C192" i="1"/>
  <c r="E151" i="4"/>
  <c r="D147" i="1" s="1"/>
  <c r="F163" i="4"/>
  <c r="F124" i="4"/>
  <c r="C120" i="1"/>
  <c r="D6" i="4"/>
  <c r="C2" i="1" s="1"/>
  <c r="C3" i="1"/>
  <c r="F528" i="4"/>
  <c r="C522" i="1"/>
  <c r="G289" i="9"/>
  <c r="E289" i="9" s="1"/>
  <c r="B289" i="9" s="1"/>
  <c r="C1154" i="1"/>
  <c r="F177" i="5"/>
  <c r="D176" i="5"/>
  <c r="E6" i="4"/>
  <c r="D3" i="1"/>
  <c r="G3" i="1" s="1"/>
  <c r="G1065" i="1"/>
  <c r="H1065" i="1"/>
  <c r="F89" i="6"/>
  <c r="C1383" i="1"/>
  <c r="D1436" i="1"/>
  <c r="G1436" i="1" s="1"/>
  <c r="I29" i="3"/>
  <c r="F484" i="4"/>
  <c r="C478" i="1"/>
  <c r="F12" i="5"/>
  <c r="C990" i="1"/>
  <c r="F82" i="4"/>
  <c r="C78" i="1"/>
  <c r="H136" i="1"/>
  <c r="G136" i="1"/>
  <c r="C220" i="1"/>
  <c r="F224" i="4"/>
  <c r="F644" i="4"/>
  <c r="C638" i="1"/>
  <c r="F344" i="4"/>
  <c r="C339" i="1"/>
  <c r="G484" i="1"/>
  <c r="H484" i="1"/>
  <c r="G391" i="1"/>
  <c r="H391" i="1"/>
  <c r="H108" i="1"/>
  <c r="G108" i="1"/>
  <c r="H4" i="1"/>
  <c r="G4" i="1"/>
  <c r="C46" i="1"/>
  <c r="F50" i="4"/>
  <c r="C1481" i="1"/>
  <c r="D42" i="8"/>
  <c r="D1153" i="1"/>
  <c r="I22" i="3"/>
  <c r="G292" i="9"/>
  <c r="E292" i="9" s="1"/>
  <c r="B292" i="9" s="1"/>
  <c r="F206" i="5"/>
  <c r="C1183" i="1"/>
  <c r="F515" i="4"/>
  <c r="C509" i="1"/>
  <c r="F643" i="4"/>
  <c r="C637" i="1"/>
  <c r="E408" i="4"/>
  <c r="D403" i="1" s="1"/>
  <c r="G291" i="9"/>
  <c r="E291" i="9" s="1"/>
  <c r="B291" i="9" s="1"/>
  <c r="F190" i="5"/>
  <c r="C1167" i="1"/>
  <c r="H294" i="1"/>
  <c r="G294" i="1"/>
  <c r="D141" i="6"/>
  <c r="F5" i="6"/>
  <c r="H24" i="3"/>
  <c r="C1299" i="1"/>
  <c r="F625" i="4"/>
  <c r="C619" i="1"/>
  <c r="F35" i="6"/>
  <c r="H25" i="3"/>
  <c r="C1329" i="1"/>
  <c r="F472" i="4"/>
  <c r="C466" i="1"/>
  <c r="D7" i="5"/>
  <c r="H21" i="3"/>
  <c r="F139" i="4"/>
  <c r="C135" i="1"/>
  <c r="G87" i="1"/>
  <c r="H87" i="1"/>
  <c r="I1477" i="1"/>
  <c r="G453" i="1"/>
  <c r="H453" i="1"/>
  <c r="G255" i="1"/>
  <c r="H255" i="1"/>
  <c r="H94" i="1"/>
  <c r="G94" i="1"/>
  <c r="G1493" i="1"/>
  <c r="H1493" i="1"/>
  <c r="G1124" i="1"/>
  <c r="H1124" i="1"/>
  <c r="E407" i="4"/>
  <c r="D402" i="1" s="1"/>
  <c r="G297" i="9"/>
  <c r="E297" i="9" s="1"/>
  <c r="F298" i="4"/>
  <c r="C293" i="1"/>
  <c r="F252" i="4"/>
  <c r="C248" i="1"/>
  <c r="G397" i="1"/>
  <c r="H397" i="1"/>
  <c r="G148" i="1"/>
  <c r="H148" i="1"/>
  <c r="H33" i="1"/>
  <c r="G33" i="1"/>
  <c r="D151" i="4"/>
  <c r="E164" i="9"/>
  <c r="B164" i="9" s="1"/>
  <c r="D43" i="8"/>
  <c r="C1524" i="1"/>
  <c r="F245" i="5"/>
  <c r="C1222" i="1"/>
  <c r="F593" i="4"/>
  <c r="C587" i="1"/>
  <c r="D522" i="1"/>
  <c r="F106" i="4"/>
  <c r="C102" i="1"/>
  <c r="C306" i="1"/>
  <c r="F311" i="4"/>
  <c r="E420" i="4"/>
  <c r="E636" i="4" s="1"/>
  <c r="D630" i="1" s="1"/>
  <c r="D415" i="1"/>
  <c r="F263" i="4"/>
  <c r="C259" i="1"/>
  <c r="G416" i="1"/>
  <c r="H416" i="1"/>
  <c r="H159" i="1"/>
  <c r="G159" i="1"/>
  <c r="H47" i="1"/>
  <c r="G47" i="1"/>
  <c r="E20" i="9"/>
  <c r="D237" i="5"/>
  <c r="E237" i="5"/>
  <c r="E175" i="5" s="1"/>
  <c r="D1152" i="1" s="1"/>
  <c r="F567" i="4"/>
  <c r="C561" i="1"/>
  <c r="F421" i="4"/>
  <c r="D420" i="4"/>
  <c r="D636" i="4" s="1"/>
  <c r="C415" i="1"/>
  <c r="F363" i="4"/>
  <c r="C358" i="1"/>
  <c r="H3" i="1"/>
  <c r="I1447" i="1"/>
  <c r="I20" i="3" l="1"/>
  <c r="H1235" i="1"/>
  <c r="G1235" i="1"/>
  <c r="G299" i="9"/>
  <c r="E299" i="9" s="1"/>
  <c r="E298" i="9" s="1"/>
  <c r="D408" i="4"/>
  <c r="F408" i="4" s="1"/>
  <c r="H1408" i="1"/>
  <c r="G1408" i="1"/>
  <c r="D1435" i="1"/>
  <c r="D1046" i="1"/>
  <c r="E6" i="5"/>
  <c r="H276" i="9" s="1"/>
  <c r="F68" i="5"/>
  <c r="H1096" i="1"/>
  <c r="G1096" i="1"/>
  <c r="F350" i="4"/>
  <c r="H346" i="1"/>
  <c r="G346" i="1"/>
  <c r="D407" i="4"/>
  <c r="F407" i="4" s="1"/>
  <c r="I17" i="3"/>
  <c r="H192" i="1"/>
  <c r="G192" i="1"/>
  <c r="E289" i="4"/>
  <c r="E413" i="4" s="1"/>
  <c r="H120" i="1"/>
  <c r="G120" i="1"/>
  <c r="D412" i="4"/>
  <c r="C407" i="1" s="1"/>
  <c r="H16" i="3"/>
  <c r="F6" i="4"/>
  <c r="F636" i="4"/>
  <c r="C630" i="1"/>
  <c r="H259" i="1"/>
  <c r="G259" i="1"/>
  <c r="G990" i="1"/>
  <c r="H990" i="1"/>
  <c r="G561" i="1"/>
  <c r="H561" i="1"/>
  <c r="D289" i="4"/>
  <c r="F151" i="4"/>
  <c r="H17" i="3"/>
  <c r="C147" i="1"/>
  <c r="G619" i="1"/>
  <c r="H619" i="1"/>
  <c r="G345" i="1"/>
  <c r="H345" i="1"/>
  <c r="G509" i="1"/>
  <c r="H509" i="1"/>
  <c r="K1432" i="9"/>
  <c r="G295" i="9"/>
  <c r="E295" i="9" s="1"/>
  <c r="B295" i="9" s="1"/>
  <c r="I34" i="3"/>
  <c r="C1517" i="1"/>
  <c r="G46" i="1"/>
  <c r="H46" i="1"/>
  <c r="H1436" i="1"/>
  <c r="F176" i="5"/>
  <c r="D175" i="5"/>
  <c r="H22" i="3"/>
  <c r="C1153" i="1"/>
  <c r="G522" i="1"/>
  <c r="H522" i="1"/>
  <c r="F237" i="5"/>
  <c r="H23" i="3"/>
  <c r="C1214" i="1"/>
  <c r="G1046" i="1"/>
  <c r="H1046" i="1"/>
  <c r="G466" i="1"/>
  <c r="H466" i="1"/>
  <c r="G638" i="1"/>
  <c r="H638" i="1"/>
  <c r="B20" i="9"/>
  <c r="E19" i="9"/>
  <c r="G306" i="1"/>
  <c r="H306" i="1"/>
  <c r="G415" i="1"/>
  <c r="H415" i="1"/>
  <c r="H102" i="1"/>
  <c r="G102" i="1"/>
  <c r="G587" i="1"/>
  <c r="H587" i="1"/>
  <c r="G1524" i="1"/>
  <c r="H1524" i="1"/>
  <c r="B297" i="9"/>
  <c r="E296" i="9"/>
  <c r="I10" i="3" s="1"/>
  <c r="H135" i="1"/>
  <c r="G135" i="1"/>
  <c r="G1329" i="1"/>
  <c r="H1329" i="1"/>
  <c r="F141" i="6"/>
  <c r="H28" i="3"/>
  <c r="C1435" i="1"/>
  <c r="G1167" i="1"/>
  <c r="H1167" i="1"/>
  <c r="H1481" i="1"/>
  <c r="G1481" i="1"/>
  <c r="G339" i="1"/>
  <c r="H339" i="1"/>
  <c r="G78" i="1"/>
  <c r="H78" i="1"/>
  <c r="G478" i="1"/>
  <c r="H478" i="1"/>
  <c r="G1383" i="1"/>
  <c r="H1383" i="1"/>
  <c r="E412" i="4"/>
  <c r="D2" i="1"/>
  <c r="I16" i="3"/>
  <c r="G358" i="1"/>
  <c r="H358" i="1"/>
  <c r="G1222" i="1"/>
  <c r="H1222" i="1"/>
  <c r="D635" i="4"/>
  <c r="F420" i="4"/>
  <c r="C414" i="1"/>
  <c r="D1214" i="1"/>
  <c r="I23" i="3"/>
  <c r="E635" i="4"/>
  <c r="D629" i="1" s="1"/>
  <c r="D414" i="1"/>
  <c r="I35" i="3"/>
  <c r="C1518" i="1"/>
  <c r="G248" i="1"/>
  <c r="H248" i="1"/>
  <c r="H293" i="1"/>
  <c r="G293" i="1"/>
  <c r="H20" i="3"/>
  <c r="F7" i="5"/>
  <c r="C985" i="1"/>
  <c r="D6" i="5"/>
  <c r="H9" i="3"/>
  <c r="G1299" i="1"/>
  <c r="H1299" i="1"/>
  <c r="C403" i="1"/>
  <c r="G637" i="1"/>
  <c r="H637" i="1"/>
  <c r="G1183" i="1"/>
  <c r="H1183" i="1"/>
  <c r="G294" i="9"/>
  <c r="E294" i="9" s="1"/>
  <c r="H220" i="1"/>
  <c r="G220" i="1"/>
  <c r="G1154" i="1"/>
  <c r="H1154" i="1"/>
  <c r="H11" i="3" l="1"/>
  <c r="N3" i="9" s="1"/>
  <c r="B299" i="9"/>
  <c r="D285" i="1"/>
  <c r="C402" i="1"/>
  <c r="G402" i="1" s="1"/>
  <c r="D984" i="1"/>
  <c r="E290" i="4"/>
  <c r="D286" i="1" s="1"/>
  <c r="E291" i="4"/>
  <c r="D287" i="1" s="1"/>
  <c r="D639" i="4"/>
  <c r="C633" i="1" s="1"/>
  <c r="F412" i="4"/>
  <c r="G2" i="1"/>
  <c r="F175" i="5"/>
  <c r="C1152" i="1"/>
  <c r="G414" i="1"/>
  <c r="H414" i="1"/>
  <c r="K3" i="9"/>
  <c r="I9" i="3"/>
  <c r="G1518" i="1"/>
  <c r="H1518" i="1"/>
  <c r="C629" i="1"/>
  <c r="F635" i="4"/>
  <c r="G1435" i="1"/>
  <c r="H1435" i="1"/>
  <c r="H2" i="1"/>
  <c r="G1214" i="1"/>
  <c r="H1214" i="1"/>
  <c r="H1517" i="1"/>
  <c r="G1517" i="1"/>
  <c r="G630" i="1"/>
  <c r="H630" i="1"/>
  <c r="G403" i="1"/>
  <c r="H403" i="1"/>
  <c r="G985" i="1"/>
  <c r="H985" i="1"/>
  <c r="H147" i="1"/>
  <c r="G147" i="1"/>
  <c r="E293" i="9"/>
  <c r="B294" i="9"/>
  <c r="G282" i="9"/>
  <c r="E282" i="9" s="1"/>
  <c r="B282" i="9" s="1"/>
  <c r="G276" i="9"/>
  <c r="E276" i="9" s="1"/>
  <c r="F6" i="5"/>
  <c r="C984" i="1"/>
  <c r="E640" i="4"/>
  <c r="E415" i="4"/>
  <c r="D410" i="1" s="1"/>
  <c r="D408" i="1"/>
  <c r="E639" i="4"/>
  <c r="D407" i="1"/>
  <c r="H407" i="1" s="1"/>
  <c r="E414" i="4"/>
  <c r="D409" i="1" s="1"/>
  <c r="G1153" i="1"/>
  <c r="H1153" i="1"/>
  <c r="D413" i="4"/>
  <c r="F289" i="4"/>
  <c r="C285" i="1"/>
  <c r="D291" i="4"/>
  <c r="D290" i="4"/>
  <c r="I11" i="3" l="1"/>
  <c r="F639" i="4"/>
  <c r="H402" i="1"/>
  <c r="G407" i="1"/>
  <c r="H8" i="3"/>
  <c r="G984" i="1"/>
  <c r="H984" i="1"/>
  <c r="C286" i="1"/>
  <c r="F290" i="4"/>
  <c r="D640" i="4"/>
  <c r="D415" i="4"/>
  <c r="F413" i="4"/>
  <c r="C408" i="1"/>
  <c r="D414" i="4"/>
  <c r="G629" i="1"/>
  <c r="H629" i="1"/>
  <c r="F291" i="4"/>
  <c r="C287" i="1"/>
  <c r="E641" i="4"/>
  <c r="D633" i="1"/>
  <c r="G633" i="1" s="1"/>
  <c r="B276" i="9"/>
  <c r="E275" i="9"/>
  <c r="G1152" i="1"/>
  <c r="H1152" i="1"/>
  <c r="H285" i="1"/>
  <c r="G285" i="1"/>
  <c r="D634" i="1"/>
  <c r="E642" i="4"/>
  <c r="M3" i="9" l="1"/>
  <c r="I8" i="3"/>
  <c r="H286" i="1"/>
  <c r="G286" i="1"/>
  <c r="H633" i="1"/>
  <c r="G287" i="1"/>
  <c r="H287" i="1"/>
  <c r="F414" i="4"/>
  <c r="C409" i="1"/>
  <c r="D642" i="4"/>
  <c r="C634" i="1"/>
  <c r="F640" i="4"/>
  <c r="D641" i="4"/>
  <c r="G408" i="1"/>
  <c r="H408" i="1"/>
  <c r="E646" i="4"/>
  <c r="D636" i="1"/>
  <c r="E645" i="4"/>
  <c r="D635" i="1"/>
  <c r="F415" i="4"/>
  <c r="C410" i="1"/>
  <c r="G634" i="1" l="1"/>
  <c r="H634" i="1"/>
  <c r="D640" i="1"/>
  <c r="I19" i="3"/>
  <c r="F642" i="4"/>
  <c r="D646" i="4"/>
  <c r="C636" i="1"/>
  <c r="D639" i="1"/>
  <c r="I18" i="3"/>
  <c r="G410" i="1"/>
  <c r="H410" i="1"/>
  <c r="F641" i="4"/>
  <c r="D645" i="4"/>
  <c r="C635" i="1"/>
  <c r="G409" i="1"/>
  <c r="H409" i="1"/>
  <c r="G636" i="1" l="1"/>
  <c r="H636" i="1"/>
  <c r="G635" i="1"/>
  <c r="H635" i="1"/>
  <c r="F646" i="4"/>
  <c r="H19" i="3"/>
  <c r="C640" i="1"/>
  <c r="F645" i="4"/>
  <c r="H18" i="3"/>
  <c r="C639" i="1"/>
  <c r="G640" i="1" l="1"/>
  <c r="H640" i="1"/>
  <c r="H7" i="3"/>
  <c r="G639" i="1"/>
  <c r="H639" i="1"/>
  <c r="J3" i="9" l="1"/>
  <c r="I7" i="3"/>
  <c r="L272" i="9" l="1"/>
  <c r="M272" i="9"/>
  <c r="G18" i="9"/>
  <c r="H16" i="9"/>
  <c r="I11" i="9"/>
  <c r="K9" i="9"/>
  <c r="J6" i="9"/>
  <c r="H17" i="9"/>
  <c r="I12" i="9"/>
  <c r="K10" i="9"/>
  <c r="J7" i="9"/>
  <c r="G17" i="9"/>
  <c r="L15" i="9"/>
  <c r="K13" i="9"/>
  <c r="J10" i="9"/>
  <c r="I7" i="9"/>
  <c r="K5" i="9"/>
  <c r="L16" i="9"/>
  <c r="I8" i="9"/>
  <c r="K6" i="9"/>
  <c r="H18" i="9"/>
  <c r="J11" i="9"/>
  <c r="G16" i="9"/>
  <c r="J8" i="9"/>
  <c r="I13" i="9"/>
  <c r="K8" i="9"/>
  <c r="J13" i="9"/>
  <c r="K7" i="9"/>
  <c r="J17" i="9"/>
  <c r="I6" i="9"/>
  <c r="K12" i="9"/>
  <c r="M15" i="9"/>
  <c r="I9" i="9"/>
  <c r="G15" i="9"/>
  <c r="J9" i="9"/>
  <c r="H15" i="9"/>
  <c r="I5" i="9"/>
  <c r="K11" i="9"/>
  <c r="M16" i="9"/>
  <c r="J5" i="9"/>
  <c r="I17" i="9"/>
  <c r="J12" i="9"/>
  <c r="E6" i="9" l="1"/>
  <c r="B6" i="9" s="1"/>
  <c r="F16" i="9"/>
  <c r="E5" i="9"/>
  <c r="B5" i="9" s="1"/>
  <c r="E9" i="9"/>
  <c r="B9" i="9" s="1"/>
  <c r="E13" i="9"/>
  <c r="B13" i="9" s="1"/>
  <c r="E7" i="9"/>
  <c r="B7" i="9" s="1"/>
  <c r="E17" i="9"/>
  <c r="B17" i="9" s="1"/>
  <c r="E16" i="9"/>
  <c r="E8" i="9"/>
  <c r="B8" i="9" s="1"/>
  <c r="E10" i="9"/>
  <c r="B10" i="9" s="1"/>
  <c r="E18" i="9"/>
  <c r="B18" i="9" s="1"/>
  <c r="E15" i="9"/>
  <c r="F15" i="9"/>
  <c r="E12" i="9"/>
  <c r="B12" i="9" s="1"/>
  <c r="E11" i="9"/>
  <c r="B11" i="9" s="1"/>
  <c r="F272" i="9"/>
  <c r="B16" i="9" l="1"/>
  <c r="F14" i="9"/>
  <c r="E4" i="9"/>
  <c r="B15" i="9"/>
  <c r="E14" i="9"/>
  <c r="B272" i="9"/>
  <c r="F19" i="9"/>
  <c r="F3" i="9" l="1"/>
  <c r="E3" i="9"/>
</calcChain>
</file>

<file path=xl/sharedStrings.xml><?xml version="1.0" encoding="utf-8"?>
<sst xmlns="http://schemas.openxmlformats.org/spreadsheetml/2006/main" count="4314" uniqueCount="3395">
  <si>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</si>
  <si>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</si>
  <si>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</si>
  <si>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</si>
  <si>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</si>
  <si>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</si>
  <si>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</si>
  <si>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</si>
  <si>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</si>
  <si>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</si>
  <si>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</si>
  <si>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</si>
  <si>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</si>
  <si>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</si>
  <si>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</si>
  <si>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</si>
  <si>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</si>
  <si>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</si>
  <si>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</si>
  <si>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</si>
  <si>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</si>
  <si>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</si>
  <si>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</si>
  <si>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</si>
  <si>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</si>
  <si>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</si>
  <si>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</si>
  <si>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</si>
  <si>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</si>
  <si>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</si>
  <si>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</si>
  <si>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VARAŽDINSKE TOPLICE</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</si>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</sst>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16206758</v>
      </c>
      <c r="D2" s="6">
        <f>'PR-RAS'!E6</f>
        <v>21002713.989999998</v>
      </c>
      <c r="E2" s="6">
        <v>0</v>
      </c>
      <c r="F2" s="6">
        <v>0</v>
      </c>
      <c r="G2" s="7">
        <f t="shared" ref="G2:G264" si="0">(B2/1000)*(C2*1+D2*2)</f>
        <v>58212.185979999995</v>
      </c>
      <c r="H2" s="7">
        <f t="shared" ref="H2:H264" si="1">ABS(C2-ROUND(C2,0))+ABS(D2-ROUND(D2,0))</f>
        <v>1.0000001639127731E-2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10017556</v>
      </c>
      <c r="D3" s="1">
        <f>'PR-RAS'!E7</f>
        <v>13247016.280000001</v>
      </c>
      <c r="E3" s="1">
        <v>0</v>
      </c>
      <c r="F3" s="1">
        <v>0</v>
      </c>
      <c r="G3" s="2">
        <f t="shared" si="0"/>
        <v>73023.177120000008</v>
      </c>
      <c r="H3" s="2">
        <f t="shared" si="1"/>
        <v>0.2800000011920929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9179593</v>
      </c>
      <c r="D4" s="1">
        <f>'PR-RAS'!E8</f>
        <v>12692273.57</v>
      </c>
      <c r="E4" s="1">
        <v>0</v>
      </c>
      <c r="F4" s="1">
        <v>0</v>
      </c>
      <c r="G4" s="2">
        <f t="shared" si="0"/>
        <v>103692.42042000001</v>
      </c>
      <c r="H4" s="2">
        <f t="shared" si="1"/>
        <v>0.42999999970197678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8940980</v>
      </c>
      <c r="D5" s="1">
        <f>'PR-RAS'!E9</f>
        <v>10879439.039999999</v>
      </c>
      <c r="E5" s="1">
        <v>0</v>
      </c>
      <c r="F5" s="1">
        <v>0</v>
      </c>
      <c r="G5" s="2">
        <f t="shared" si="0"/>
        <v>122799.43231999999</v>
      </c>
      <c r="H5" s="2">
        <f t="shared" si="1"/>
        <v>3.9999999105930328E-2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846709</v>
      </c>
      <c r="D6" s="1">
        <f>'PR-RAS'!E10</f>
        <v>914261.08</v>
      </c>
      <c r="E6" s="1">
        <v>0</v>
      </c>
      <c r="F6" s="1">
        <v>0</v>
      </c>
      <c r="G6" s="2">
        <f t="shared" si="0"/>
        <v>13376.1558</v>
      </c>
      <c r="H6" s="2">
        <f t="shared" si="1"/>
        <v>7.9999999958090484E-2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287738</v>
      </c>
      <c r="D7" s="1">
        <f>'PR-RAS'!E11</f>
        <v>286006.34999999998</v>
      </c>
      <c r="E7" s="1">
        <v>0</v>
      </c>
      <c r="F7" s="1">
        <v>0</v>
      </c>
      <c r="G7" s="2">
        <f t="shared" si="0"/>
        <v>5158.5041999999994</v>
      </c>
      <c r="H7" s="2">
        <f t="shared" si="1"/>
        <v>0.34999999997671694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817789</v>
      </c>
      <c r="D8" s="1">
        <f>'PR-RAS'!E12</f>
        <v>2581615.87</v>
      </c>
      <c r="E8" s="1">
        <v>0</v>
      </c>
      <c r="F8" s="1">
        <v>0</v>
      </c>
      <c r="G8" s="2">
        <f t="shared" si="0"/>
        <v>41867.14518</v>
      </c>
      <c r="H8" s="2">
        <f t="shared" si="1"/>
        <v>0.12999999988824129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408956</v>
      </c>
      <c r="D9" s="1">
        <f>'PR-RAS'!E13</f>
        <v>241624.97</v>
      </c>
      <c r="E9" s="1">
        <v>0</v>
      </c>
      <c r="F9" s="1">
        <v>0</v>
      </c>
      <c r="G9" s="2">
        <f t="shared" si="0"/>
        <v>7137.6475199999995</v>
      </c>
      <c r="H9" s="2">
        <f t="shared" si="1"/>
        <v>2.9999999998835847E-2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10641</v>
      </c>
      <c r="D10" s="1">
        <f>'PR-RAS'!E14</f>
        <v>0</v>
      </c>
      <c r="E10" s="1">
        <v>0</v>
      </c>
      <c r="F10" s="1">
        <v>0</v>
      </c>
      <c r="G10" s="2">
        <f t="shared" si="0"/>
        <v>95.768999999999991</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2133220</v>
      </c>
      <c r="D11" s="1">
        <f>'PR-RAS'!E15</f>
        <v>2210673.7400000002</v>
      </c>
      <c r="E11" s="1">
        <v>0</v>
      </c>
      <c r="F11" s="1">
        <v>0</v>
      </c>
      <c r="G11" s="2">
        <f t="shared" si="0"/>
        <v>65545.674800000008</v>
      </c>
      <c r="H11" s="2">
        <f t="shared" si="1"/>
        <v>0.25999999977648258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735788</v>
      </c>
      <c r="D19" s="1">
        <f>'PR-RAS'!E23</f>
        <v>375197.97</v>
      </c>
      <c r="E19" s="1">
        <v>0</v>
      </c>
      <c r="F19" s="1">
        <v>0</v>
      </c>
      <c r="G19" s="2">
        <f t="shared" si="0"/>
        <v>26751.310919999996</v>
      </c>
      <c r="H19" s="2">
        <f t="shared" si="1"/>
        <v>3.0000000027939677E-2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241232</v>
      </c>
      <c r="D20" s="1">
        <f>'PR-RAS'!E24</f>
        <v>226545.87</v>
      </c>
      <c r="E20" s="1">
        <v>0</v>
      </c>
      <c r="F20" s="1">
        <v>0</v>
      </c>
      <c r="G20" s="2">
        <f t="shared" si="0"/>
        <v>13192.15106</v>
      </c>
      <c r="H20" s="2">
        <f t="shared" si="1"/>
        <v>0.13000000000465661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494556</v>
      </c>
      <c r="D23" s="1">
        <f>'PR-RAS'!E27</f>
        <v>148652.1</v>
      </c>
      <c r="E23" s="1">
        <v>0</v>
      </c>
      <c r="F23" s="1">
        <v>0</v>
      </c>
      <c r="G23" s="2">
        <f t="shared" si="0"/>
        <v>17420.924399999996</v>
      </c>
      <c r="H23" s="2">
        <f t="shared" si="1"/>
        <v>0.10000000000582077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102175</v>
      </c>
      <c r="D25" s="1">
        <f>'PR-RAS'!E29</f>
        <v>179544.74</v>
      </c>
      <c r="E25" s="1">
        <v>0</v>
      </c>
      <c r="F25" s="1">
        <v>0</v>
      </c>
      <c r="G25" s="2">
        <f t="shared" si="0"/>
        <v>11070.347519999999</v>
      </c>
      <c r="H25" s="2">
        <f t="shared" si="1"/>
        <v>0.26000000000931323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97980</v>
      </c>
      <c r="D27" s="1">
        <f>'PR-RAS'!E31</f>
        <v>176672.87</v>
      </c>
      <c r="E27" s="1">
        <v>0</v>
      </c>
      <c r="F27" s="1">
        <v>0</v>
      </c>
      <c r="G27" s="2">
        <f t="shared" si="0"/>
        <v>11734.469239999999</v>
      </c>
      <c r="H27" s="2">
        <f t="shared" si="1"/>
        <v>0.13000000000465661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4195</v>
      </c>
      <c r="D29" s="1">
        <f>'PR-RAS'!E33</f>
        <v>2871.87</v>
      </c>
      <c r="E29" s="1">
        <v>0</v>
      </c>
      <c r="F29" s="1">
        <v>0</v>
      </c>
      <c r="G29" s="2">
        <f t="shared" si="0"/>
        <v>278.28471999999999</v>
      </c>
      <c r="H29" s="2">
        <f t="shared" si="1"/>
        <v>0.13000000000010914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4164973</v>
      </c>
      <c r="D46" s="1">
        <f>'PR-RAS'!E50</f>
        <v>4866844.6399999997</v>
      </c>
      <c r="E46" s="1">
        <v>0</v>
      </c>
      <c r="F46" s="1">
        <v>0</v>
      </c>
      <c r="G46" s="2">
        <f t="shared" si="0"/>
        <v>625439.80259999994</v>
      </c>
      <c r="H46" s="2">
        <f t="shared" si="1"/>
        <v>0.36000000033527613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3866142</v>
      </c>
      <c r="D55" s="1">
        <f>'PR-RAS'!E59</f>
        <v>4601812.4499999993</v>
      </c>
      <c r="E55" s="1">
        <v>0</v>
      </c>
      <c r="F55" s="1">
        <v>0</v>
      </c>
      <c r="G55" s="2">
        <f t="shared" si="0"/>
        <v>705767.41259999992</v>
      </c>
      <c r="H55" s="2">
        <f t="shared" si="1"/>
        <v>0.44999999925494194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3618968</v>
      </c>
      <c r="D56" s="1">
        <f>'PR-RAS'!E60</f>
        <v>3452184.3</v>
      </c>
      <c r="E56" s="1">
        <v>0</v>
      </c>
      <c r="F56" s="1">
        <v>0</v>
      </c>
      <c r="G56" s="2">
        <f t="shared" si="0"/>
        <v>578783.51300000004</v>
      </c>
      <c r="H56" s="2">
        <f t="shared" si="1"/>
        <v>0.29999999981373549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247174</v>
      </c>
      <c r="D57" s="1">
        <f>'PR-RAS'!E61</f>
        <v>1149628.1499999999</v>
      </c>
      <c r="E57" s="1">
        <v>0</v>
      </c>
      <c r="F57" s="1">
        <v>0</v>
      </c>
      <c r="G57" s="2">
        <f t="shared" si="0"/>
        <v>142600.0968</v>
      </c>
      <c r="H57" s="2">
        <f t="shared" si="1"/>
        <v>0.14999999990686774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90000</v>
      </c>
      <c r="D58" s="1">
        <f>'PR-RAS'!E62</f>
        <v>0</v>
      </c>
      <c r="E58" s="1">
        <v>0</v>
      </c>
      <c r="F58" s="1">
        <v>0</v>
      </c>
      <c r="G58" s="2">
        <f t="shared" si="0"/>
        <v>5130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90000</v>
      </c>
      <c r="D60" s="1">
        <f>'PR-RAS'!E64</f>
        <v>0</v>
      </c>
      <c r="E60" s="1">
        <v>0</v>
      </c>
      <c r="F60" s="1">
        <v>0</v>
      </c>
      <c r="G60" s="2">
        <f t="shared" si="0"/>
        <v>5310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208831</v>
      </c>
      <c r="D70" s="1">
        <f>'PR-RAS'!E74</f>
        <v>265032.19</v>
      </c>
      <c r="E70" s="1">
        <v>0</v>
      </c>
      <c r="F70" s="1">
        <v>0</v>
      </c>
      <c r="G70" s="2">
        <f t="shared" si="0"/>
        <v>50983.781220000004</v>
      </c>
      <c r="H70" s="2">
        <f t="shared" si="1"/>
        <v>0.19000000000232831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208831</v>
      </c>
      <c r="D72" s="1">
        <f>'PR-RAS'!E76</f>
        <v>265032.19</v>
      </c>
      <c r="E72" s="1">
        <v>0</v>
      </c>
      <c r="F72" s="1">
        <v>0</v>
      </c>
      <c r="G72" s="2">
        <f t="shared" si="0"/>
        <v>52461.571979999993</v>
      </c>
      <c r="H72" s="2">
        <f t="shared" si="1"/>
        <v>0.19000000000232831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331509</v>
      </c>
      <c r="D78" s="1">
        <f>'PR-RAS'!E82</f>
        <v>297848.48</v>
      </c>
      <c r="E78" s="1">
        <v>0</v>
      </c>
      <c r="F78" s="1">
        <v>0</v>
      </c>
      <c r="G78" s="2">
        <f t="shared" si="0"/>
        <v>71394.858919999999</v>
      </c>
      <c r="H78" s="2">
        <f t="shared" si="1"/>
        <v>0.47999999998137355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40345</v>
      </c>
      <c r="D79" s="1">
        <f>'PR-RAS'!E83</f>
        <v>15124.62</v>
      </c>
      <c r="E79" s="1">
        <v>0</v>
      </c>
      <c r="F79" s="1">
        <v>0</v>
      </c>
      <c r="G79" s="2">
        <f t="shared" si="0"/>
        <v>5506.3507200000004</v>
      </c>
      <c r="H79" s="2">
        <f t="shared" si="1"/>
        <v>0.37999999999919964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40345</v>
      </c>
      <c r="D81" s="1">
        <f>'PR-RAS'!E85</f>
        <v>15124.62</v>
      </c>
      <c r="E81" s="1">
        <v>0</v>
      </c>
      <c r="F81" s="1">
        <v>0</v>
      </c>
      <c r="G81" s="2">
        <f t="shared" si="0"/>
        <v>5647.5392000000002</v>
      </c>
      <c r="H81" s="2">
        <f t="shared" si="1"/>
        <v>0.37999999999919964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291164</v>
      </c>
      <c r="D87" s="1">
        <f>'PR-RAS'!E91</f>
        <v>282723.86</v>
      </c>
      <c r="E87" s="1">
        <v>0</v>
      </c>
      <c r="F87" s="1">
        <v>0</v>
      </c>
      <c r="G87" s="2">
        <f t="shared" si="0"/>
        <v>73668.607919999995</v>
      </c>
      <c r="H87" s="2">
        <f t="shared" si="1"/>
        <v>0.14000000001396984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42156</v>
      </c>
      <c r="D88" s="1">
        <f>'PR-RAS'!E92</f>
        <v>38997.86</v>
      </c>
      <c r="E88" s="1">
        <v>0</v>
      </c>
      <c r="F88" s="1">
        <v>0</v>
      </c>
      <c r="G88" s="2">
        <f t="shared" si="0"/>
        <v>10453.199639999999</v>
      </c>
      <c r="H88" s="2">
        <f t="shared" si="1"/>
        <v>0.13999999999941792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48767</v>
      </c>
      <c r="D89" s="1">
        <f>'PR-RAS'!E93</f>
        <v>45015.6</v>
      </c>
      <c r="E89" s="1">
        <v>0</v>
      </c>
      <c r="F89" s="1">
        <v>0</v>
      </c>
      <c r="G89" s="2">
        <f t="shared" si="0"/>
        <v>12214.241600000001</v>
      </c>
      <c r="H89" s="2">
        <f t="shared" si="1"/>
        <v>0.40000000000145519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8471</v>
      </c>
      <c r="D90" s="1">
        <f>'PR-RAS'!E94</f>
        <v>8419.08</v>
      </c>
      <c r="E90" s="1">
        <v>0</v>
      </c>
      <c r="F90" s="1">
        <v>0</v>
      </c>
      <c r="G90" s="2">
        <f t="shared" si="0"/>
        <v>2252.5152399999997</v>
      </c>
      <c r="H90" s="2">
        <f t="shared" si="1"/>
        <v>7.999999999992724E-2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189610</v>
      </c>
      <c r="D91" s="1">
        <f>'PR-RAS'!E95</f>
        <v>189610.33</v>
      </c>
      <c r="E91" s="1">
        <v>0</v>
      </c>
      <c r="F91" s="1">
        <v>0</v>
      </c>
      <c r="G91" s="2">
        <f t="shared" si="0"/>
        <v>51194.759399999988</v>
      </c>
      <c r="H91" s="2">
        <f t="shared" si="1"/>
        <v>0.32999999998719431</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2160</v>
      </c>
      <c r="D93" s="1">
        <f>'PR-RAS'!E97</f>
        <v>680.99</v>
      </c>
      <c r="E93" s="1">
        <v>0</v>
      </c>
      <c r="F93" s="1">
        <v>0</v>
      </c>
      <c r="G93" s="2">
        <f t="shared" si="0"/>
        <v>324.02215999999999</v>
      </c>
      <c r="H93" s="2">
        <f t="shared" si="1"/>
        <v>9.9999999999909051E-3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1521469</v>
      </c>
      <c r="D102" s="1">
        <f>'PR-RAS'!E106</f>
        <v>2448358.9</v>
      </c>
      <c r="E102" s="1">
        <v>0</v>
      </c>
      <c r="F102" s="1">
        <v>0</v>
      </c>
      <c r="G102" s="2">
        <f t="shared" si="0"/>
        <v>648236.86680000008</v>
      </c>
      <c r="H102" s="2">
        <f t="shared" si="1"/>
        <v>0.10000000009313226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9866</v>
      </c>
      <c r="D103" s="1">
        <f>'PR-RAS'!E107</f>
        <v>70819.91</v>
      </c>
      <c r="E103" s="1">
        <v>0</v>
      </c>
      <c r="F103" s="1">
        <v>0</v>
      </c>
      <c r="G103" s="2">
        <f t="shared" si="0"/>
        <v>15453.593639999999</v>
      </c>
      <c r="H103" s="2">
        <f t="shared" si="1"/>
        <v>8.999999999650754E-2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4020</v>
      </c>
      <c r="D105" s="1">
        <f>'PR-RAS'!E109</f>
        <v>1430</v>
      </c>
      <c r="E105" s="1">
        <v>0</v>
      </c>
      <c r="F105" s="1">
        <v>0</v>
      </c>
      <c r="G105" s="2">
        <f t="shared" si="0"/>
        <v>715.52</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1774</v>
      </c>
      <c r="D106" s="1">
        <f>'PR-RAS'!E110</f>
        <v>771.36</v>
      </c>
      <c r="E106" s="1">
        <v>0</v>
      </c>
      <c r="F106" s="1">
        <v>0</v>
      </c>
      <c r="G106" s="2">
        <f t="shared" si="0"/>
        <v>348.25560000000002</v>
      </c>
      <c r="H106" s="2">
        <f t="shared" si="1"/>
        <v>0.36000000000001364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4072</v>
      </c>
      <c r="D107" s="1">
        <f>'PR-RAS'!E111</f>
        <v>68618.55</v>
      </c>
      <c r="E107" s="1">
        <v>0</v>
      </c>
      <c r="F107" s="1">
        <v>0</v>
      </c>
      <c r="G107" s="2">
        <f t="shared" si="0"/>
        <v>14978.7646</v>
      </c>
      <c r="H107" s="2">
        <f t="shared" si="1"/>
        <v>0.44999999999708962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131177</v>
      </c>
      <c r="D108" s="1">
        <f>'PR-RAS'!E112</f>
        <v>178740.53</v>
      </c>
      <c r="E108" s="1">
        <v>0</v>
      </c>
      <c r="F108" s="1">
        <v>0</v>
      </c>
      <c r="G108" s="2">
        <f t="shared" si="0"/>
        <v>52286.412420000001</v>
      </c>
      <c r="H108" s="2">
        <f t="shared" si="1"/>
        <v>0.47000000000116415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3032</v>
      </c>
      <c r="D110" s="1">
        <f>'PR-RAS'!E114</f>
        <v>2677.86</v>
      </c>
      <c r="E110" s="1">
        <v>0</v>
      </c>
      <c r="F110" s="1">
        <v>0</v>
      </c>
      <c r="G110" s="2">
        <f t="shared" si="0"/>
        <v>914.26148000000012</v>
      </c>
      <c r="H110" s="2">
        <f t="shared" si="1"/>
        <v>0.13999999999987267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124230</v>
      </c>
      <c r="D111" s="1">
        <f>'PR-RAS'!E115</f>
        <v>176062.67</v>
      </c>
      <c r="E111" s="1">
        <v>0</v>
      </c>
      <c r="F111" s="1">
        <v>0</v>
      </c>
      <c r="G111" s="2">
        <f t="shared" si="0"/>
        <v>52399.087400000004</v>
      </c>
      <c r="H111" s="2">
        <f t="shared" si="1"/>
        <v>0.32999999998719431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3915</v>
      </c>
      <c r="D113" s="1">
        <f>'PR-RAS'!E117</f>
        <v>0</v>
      </c>
      <c r="E113" s="1">
        <v>0</v>
      </c>
      <c r="F113" s="1">
        <v>0</v>
      </c>
      <c r="G113" s="2">
        <f t="shared" si="0"/>
        <v>438.48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1380426</v>
      </c>
      <c r="D116" s="1">
        <f>'PR-RAS'!E120</f>
        <v>2198798.46</v>
      </c>
      <c r="E116" s="1">
        <v>0</v>
      </c>
      <c r="F116" s="1">
        <v>0</v>
      </c>
      <c r="G116" s="2">
        <f t="shared" si="0"/>
        <v>664472.63580000005</v>
      </c>
      <c r="H116" s="2">
        <f t="shared" si="1"/>
        <v>0.4599999999627471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8948</v>
      </c>
      <c r="D117" s="1">
        <f>'PR-RAS'!E121</f>
        <v>4891.93</v>
      </c>
      <c r="E117" s="1">
        <v>0</v>
      </c>
      <c r="F117" s="1">
        <v>0</v>
      </c>
      <c r="G117" s="2">
        <f t="shared" si="0"/>
        <v>2172.8957600000003</v>
      </c>
      <c r="H117" s="2">
        <f t="shared" si="1"/>
        <v>6.9999999999708962E-2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1371478</v>
      </c>
      <c r="D118" s="1">
        <f>'PR-RAS'!E122</f>
        <v>2193906.5299999998</v>
      </c>
      <c r="E118" s="1">
        <v>0</v>
      </c>
      <c r="F118" s="1">
        <v>0</v>
      </c>
      <c r="G118" s="2">
        <f t="shared" si="0"/>
        <v>673837.05402000004</v>
      </c>
      <c r="H118" s="2">
        <f t="shared" si="1"/>
        <v>0.47000000020489097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144315</v>
      </c>
      <c r="D120" s="1">
        <f>'PR-RAS'!E124</f>
        <v>124908.65</v>
      </c>
      <c r="E120" s="1">
        <v>0</v>
      </c>
      <c r="F120" s="1">
        <v>0</v>
      </c>
      <c r="G120" s="2">
        <f t="shared" si="0"/>
        <v>46901.743699999999</v>
      </c>
      <c r="H120" s="2">
        <f t="shared" si="1"/>
        <v>0.35000000000582077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82789</v>
      </c>
      <c r="D121" s="1">
        <f>'PR-RAS'!E125</f>
        <v>108144.33</v>
      </c>
      <c r="E121" s="1">
        <v>0</v>
      </c>
      <c r="F121" s="1">
        <v>0</v>
      </c>
      <c r="G121" s="2">
        <f t="shared" si="0"/>
        <v>35889.319200000005</v>
      </c>
      <c r="H121" s="2">
        <f t="shared" si="1"/>
        <v>0.33000000000174623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82789</v>
      </c>
      <c r="D123" s="1">
        <f>'PR-RAS'!E127</f>
        <v>108144.33</v>
      </c>
      <c r="E123" s="1">
        <v>0</v>
      </c>
      <c r="F123" s="1">
        <v>0</v>
      </c>
      <c r="G123" s="2">
        <f t="shared" si="0"/>
        <v>36487.474520000003</v>
      </c>
      <c r="H123" s="2">
        <f t="shared" si="1"/>
        <v>0.33000000000174623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61526</v>
      </c>
      <c r="D124" s="1">
        <f>'PR-RAS'!E128</f>
        <v>16764.32</v>
      </c>
      <c r="E124" s="1">
        <v>0</v>
      </c>
      <c r="F124" s="1">
        <v>0</v>
      </c>
      <c r="G124" s="2">
        <f t="shared" si="0"/>
        <v>11691.720719999999</v>
      </c>
      <c r="H124" s="2">
        <f t="shared" si="1"/>
        <v>0.31999999999970896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61526</v>
      </c>
      <c r="D125" s="1">
        <f>'PR-RAS'!E129</f>
        <v>16764.32</v>
      </c>
      <c r="E125" s="1">
        <v>0</v>
      </c>
      <c r="F125" s="1">
        <v>0</v>
      </c>
      <c r="G125" s="2">
        <f t="shared" si="0"/>
        <v>11786.77536</v>
      </c>
      <c r="H125" s="2">
        <f t="shared" si="1"/>
        <v>0.31999999999970896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26936</v>
      </c>
      <c r="D135" s="1">
        <f>'PR-RAS'!E139</f>
        <v>17737.04</v>
      </c>
      <c r="E135" s="1">
        <v>0</v>
      </c>
      <c r="F135" s="1">
        <v>0</v>
      </c>
      <c r="G135" s="2">
        <f t="shared" si="0"/>
        <v>8362.9507200000007</v>
      </c>
      <c r="H135" s="2">
        <f t="shared" si="1"/>
        <v>4.0000000000873115E-2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4300</v>
      </c>
      <c r="D136" s="1">
        <f>'PR-RAS'!E140</f>
        <v>9200</v>
      </c>
      <c r="E136" s="1">
        <v>0</v>
      </c>
      <c r="F136" s="1">
        <v>0</v>
      </c>
      <c r="G136" s="2">
        <f t="shared" si="0"/>
        <v>3064.5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4300</v>
      </c>
      <c r="D145" s="1">
        <f>'PR-RAS'!E149</f>
        <v>9200</v>
      </c>
      <c r="E145" s="1">
        <v>0</v>
      </c>
      <c r="F145" s="1">
        <v>0</v>
      </c>
      <c r="G145" s="2">
        <f t="shared" si="0"/>
        <v>3268.7999999999997</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22636</v>
      </c>
      <c r="D146" s="1">
        <f>'PR-RAS'!E150</f>
        <v>8537.0400000000009</v>
      </c>
      <c r="E146" s="1">
        <v>0</v>
      </c>
      <c r="F146" s="1">
        <v>0</v>
      </c>
      <c r="G146" s="2">
        <f t="shared" si="0"/>
        <v>5757.9615999999996</v>
      </c>
      <c r="H146" s="2">
        <f t="shared" si="1"/>
        <v>4.0000000000873115E-2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16421065</v>
      </c>
      <c r="D147" s="1">
        <f>'PR-RAS'!E151</f>
        <v>14547514.139999999</v>
      </c>
      <c r="E147" s="1">
        <v>0</v>
      </c>
      <c r="F147" s="1">
        <v>0</v>
      </c>
      <c r="G147" s="2">
        <f t="shared" si="0"/>
        <v>6645349.61888</v>
      </c>
      <c r="H147" s="2">
        <f t="shared" si="1"/>
        <v>0.1399999987334013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1312642</v>
      </c>
      <c r="D148" s="1">
        <f>'PR-RAS'!E152</f>
        <v>1640816.14</v>
      </c>
      <c r="E148" s="1">
        <v>0</v>
      </c>
      <c r="F148" s="1">
        <v>0</v>
      </c>
      <c r="G148" s="2">
        <f t="shared" si="0"/>
        <v>675358.31915999984</v>
      </c>
      <c r="H148" s="2">
        <f t="shared" si="1"/>
        <v>0.13999999989755452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1045476</v>
      </c>
      <c r="D149" s="1">
        <f>'PR-RAS'!E153</f>
        <v>1294570.99</v>
      </c>
      <c r="E149" s="1">
        <v>0</v>
      </c>
      <c r="F149" s="1">
        <v>0</v>
      </c>
      <c r="G149" s="2">
        <f t="shared" si="0"/>
        <v>537923.46103999997</v>
      </c>
      <c r="H149" s="2">
        <f t="shared" si="1"/>
        <v>1.0000000009313226E-2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1045476</v>
      </c>
      <c r="D150" s="1">
        <f>'PR-RAS'!E154</f>
        <v>1294570.99</v>
      </c>
      <c r="E150" s="1">
        <v>0</v>
      </c>
      <c r="F150" s="1">
        <v>0</v>
      </c>
      <c r="G150" s="2">
        <f t="shared" si="0"/>
        <v>541558.07901999995</v>
      </c>
      <c r="H150" s="2">
        <f t="shared" si="1"/>
        <v>1.0000000009313226E-2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94662</v>
      </c>
      <c r="D154" s="1">
        <f>'PR-RAS'!E158</f>
        <v>132640.95000000001</v>
      </c>
      <c r="E154" s="1">
        <v>0</v>
      </c>
      <c r="F154" s="1">
        <v>0</v>
      </c>
      <c r="G154" s="2">
        <f t="shared" si="0"/>
        <v>55071.416700000002</v>
      </c>
      <c r="H154" s="2">
        <f t="shared" si="1"/>
        <v>4.9999999988358468E-2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172504</v>
      </c>
      <c r="D155" s="1">
        <f>'PR-RAS'!E159</f>
        <v>213604.2</v>
      </c>
      <c r="E155" s="1">
        <v>0</v>
      </c>
      <c r="F155" s="1">
        <v>0</v>
      </c>
      <c r="G155" s="2">
        <f t="shared" si="0"/>
        <v>92355.709600000002</v>
      </c>
      <c r="H155" s="2">
        <f t="shared" si="1"/>
        <v>0.20000000001164153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172504</v>
      </c>
      <c r="D157" s="1">
        <f>'PR-RAS'!E161</f>
        <v>213604.2</v>
      </c>
      <c r="E157" s="1">
        <v>0</v>
      </c>
      <c r="F157" s="1">
        <v>0</v>
      </c>
      <c r="G157" s="2">
        <f t="shared" si="0"/>
        <v>93555.13440000001</v>
      </c>
      <c r="H157" s="2">
        <f t="shared" si="1"/>
        <v>0.20000000001164153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7281564</v>
      </c>
      <c r="D159" s="1">
        <f>'PR-RAS'!E163</f>
        <v>5596295.4400000004</v>
      </c>
      <c r="E159" s="1">
        <v>0</v>
      </c>
      <c r="F159" s="1">
        <v>0</v>
      </c>
      <c r="G159" s="2">
        <f t="shared" si="0"/>
        <v>2918916.4710400007</v>
      </c>
      <c r="H159" s="2">
        <f t="shared" si="1"/>
        <v>0.44000000040978193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48788</v>
      </c>
      <c r="D160" s="1">
        <f>'PR-RAS'!E164</f>
        <v>83045.94</v>
      </c>
      <c r="E160" s="1">
        <v>0</v>
      </c>
      <c r="F160" s="1">
        <v>0</v>
      </c>
      <c r="G160" s="2">
        <f t="shared" si="0"/>
        <v>34165.90092</v>
      </c>
      <c r="H160" s="2">
        <f t="shared" si="1"/>
        <v>5.9999999997671694E-2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14909</v>
      </c>
      <c r="D161" s="1">
        <f>'PR-RAS'!E165</f>
        <v>15200.23</v>
      </c>
      <c r="E161" s="1">
        <v>0</v>
      </c>
      <c r="F161" s="1">
        <v>0</v>
      </c>
      <c r="G161" s="2">
        <f t="shared" si="0"/>
        <v>7249.5136000000002</v>
      </c>
      <c r="H161" s="2">
        <f t="shared" si="1"/>
        <v>0.22999999999956344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13777</v>
      </c>
      <c r="D162" s="1">
        <f>'PR-RAS'!E166</f>
        <v>40134.71</v>
      </c>
      <c r="E162" s="1">
        <v>0</v>
      </c>
      <c r="F162" s="1">
        <v>0</v>
      </c>
      <c r="G162" s="2">
        <f t="shared" si="0"/>
        <v>15141.473620000001</v>
      </c>
      <c r="H162" s="2">
        <f t="shared" si="1"/>
        <v>0.29000000000087311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6130</v>
      </c>
      <c r="D163" s="1">
        <f>'PR-RAS'!E167</f>
        <v>14565</v>
      </c>
      <c r="E163" s="1">
        <v>0</v>
      </c>
      <c r="F163" s="1">
        <v>0</v>
      </c>
      <c r="G163" s="2">
        <f t="shared" si="0"/>
        <v>5712.12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13972</v>
      </c>
      <c r="D164" s="1">
        <f>'PR-RAS'!E168</f>
        <v>13146</v>
      </c>
      <c r="E164" s="1">
        <v>0</v>
      </c>
      <c r="F164" s="1">
        <v>0</v>
      </c>
      <c r="G164" s="2">
        <f t="shared" si="0"/>
        <v>6563.0320000000002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717323</v>
      </c>
      <c r="D165" s="1">
        <f>'PR-RAS'!E169</f>
        <v>771530.16000000015</v>
      </c>
      <c r="E165" s="1">
        <v>0</v>
      </c>
      <c r="F165" s="1">
        <v>0</v>
      </c>
      <c r="G165" s="2">
        <f t="shared" si="0"/>
        <v>370702.86448000005</v>
      </c>
      <c r="H165" s="2">
        <f t="shared" si="1"/>
        <v>0.16000000014901161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64277</v>
      </c>
      <c r="D166" s="1">
        <f>'PR-RAS'!E170</f>
        <v>47010.44</v>
      </c>
      <c r="E166" s="1">
        <v>0</v>
      </c>
      <c r="F166" s="1">
        <v>0</v>
      </c>
      <c r="G166" s="2">
        <f t="shared" si="0"/>
        <v>26119.150200000004</v>
      </c>
      <c r="H166" s="2">
        <f t="shared" si="1"/>
        <v>0.44000000000232831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621147</v>
      </c>
      <c r="D168" s="1">
        <f>'PR-RAS'!E172</f>
        <v>692802.91</v>
      </c>
      <c r="E168" s="1">
        <v>0</v>
      </c>
      <c r="F168" s="1">
        <v>0</v>
      </c>
      <c r="G168" s="2">
        <f t="shared" si="0"/>
        <v>335127.72094000003</v>
      </c>
      <c r="H168" s="2">
        <f t="shared" si="1"/>
        <v>8.999999996740371E-2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31899</v>
      </c>
      <c r="D169" s="1">
        <f>'PR-RAS'!E173</f>
        <v>12488.13</v>
      </c>
      <c r="E169" s="1">
        <v>0</v>
      </c>
      <c r="F169" s="1">
        <v>0</v>
      </c>
      <c r="G169" s="2">
        <f t="shared" si="0"/>
        <v>9555.0436799999989</v>
      </c>
      <c r="H169" s="2">
        <f t="shared" si="1"/>
        <v>0.12999999999919964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9692.43</v>
      </c>
      <c r="E170" s="1">
        <v>0</v>
      </c>
      <c r="F170" s="1">
        <v>0</v>
      </c>
      <c r="G170" s="2">
        <f t="shared" si="0"/>
        <v>3276.0413400000002</v>
      </c>
      <c r="H170" s="2">
        <f t="shared" si="1"/>
        <v>0.43000000000029104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9536.25</v>
      </c>
      <c r="E172" s="1">
        <v>0</v>
      </c>
      <c r="F172" s="1">
        <v>0</v>
      </c>
      <c r="G172" s="2">
        <f t="shared" si="0"/>
        <v>3261.3975</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5861098</v>
      </c>
      <c r="D173" s="1">
        <f>'PR-RAS'!E177</f>
        <v>4345122.4000000004</v>
      </c>
      <c r="E173" s="1">
        <v>0</v>
      </c>
      <c r="F173" s="1">
        <v>0</v>
      </c>
      <c r="G173" s="2">
        <f t="shared" si="0"/>
        <v>2502830.9616</v>
      </c>
      <c r="H173" s="2">
        <f t="shared" si="1"/>
        <v>0.40000000037252903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89887</v>
      </c>
      <c r="D174" s="1">
        <f>'PR-RAS'!E178</f>
        <v>122090.15</v>
      </c>
      <c r="E174" s="1">
        <v>0</v>
      </c>
      <c r="F174" s="1">
        <v>0</v>
      </c>
      <c r="G174" s="2">
        <f t="shared" si="0"/>
        <v>57793.642899999992</v>
      </c>
      <c r="H174" s="2">
        <f t="shared" si="1"/>
        <v>0.14999999999417923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4339330</v>
      </c>
      <c r="D175" s="1">
        <f>'PR-RAS'!E179</f>
        <v>2419109.7799999998</v>
      </c>
      <c r="E175" s="1">
        <v>0</v>
      </c>
      <c r="F175" s="1">
        <v>0</v>
      </c>
      <c r="G175" s="2">
        <f t="shared" si="0"/>
        <v>1596893.6234399998</v>
      </c>
      <c r="H175" s="2">
        <f t="shared" si="1"/>
        <v>0.22000000020489097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289431</v>
      </c>
      <c r="D176" s="1">
        <f>'PR-RAS'!E180</f>
        <v>390858.43</v>
      </c>
      <c r="E176" s="1">
        <v>0</v>
      </c>
      <c r="F176" s="1">
        <v>0</v>
      </c>
      <c r="G176" s="2">
        <f t="shared" si="0"/>
        <v>187450.87549999997</v>
      </c>
      <c r="H176" s="2">
        <f t="shared" si="1"/>
        <v>0.42999999999301508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197042</v>
      </c>
      <c r="D177" s="1">
        <f>'PR-RAS'!E181</f>
        <v>150149.87</v>
      </c>
      <c r="E177" s="1">
        <v>0</v>
      </c>
      <c r="F177" s="1">
        <v>0</v>
      </c>
      <c r="G177" s="2">
        <f t="shared" si="0"/>
        <v>87532.146239999987</v>
      </c>
      <c r="H177" s="2">
        <f t="shared" si="1"/>
        <v>0.13000000000465661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113702</v>
      </c>
      <c r="D178" s="1">
        <f>'PR-RAS'!E182</f>
        <v>157852.76</v>
      </c>
      <c r="E178" s="1">
        <v>0</v>
      </c>
      <c r="F178" s="1">
        <v>0</v>
      </c>
      <c r="G178" s="2">
        <f t="shared" si="0"/>
        <v>76005.131039999993</v>
      </c>
      <c r="H178" s="2">
        <f t="shared" si="1"/>
        <v>0.23999999999068677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44357</v>
      </c>
      <c r="D179" s="1">
        <f>'PR-RAS'!E183</f>
        <v>55062.12</v>
      </c>
      <c r="E179" s="1">
        <v>0</v>
      </c>
      <c r="F179" s="1">
        <v>0</v>
      </c>
      <c r="G179" s="2">
        <f t="shared" si="0"/>
        <v>27497.660719999996</v>
      </c>
      <c r="H179" s="2">
        <f t="shared" si="1"/>
        <v>0.12000000000261934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541874</v>
      </c>
      <c r="D180" s="1">
        <f>'PR-RAS'!E184</f>
        <v>691602.36</v>
      </c>
      <c r="E180" s="1">
        <v>0</v>
      </c>
      <c r="F180" s="1">
        <v>0</v>
      </c>
      <c r="G180" s="2">
        <f t="shared" si="0"/>
        <v>344589.09087999997</v>
      </c>
      <c r="H180" s="2">
        <f t="shared" si="1"/>
        <v>0.35999999998603016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83700</v>
      </c>
      <c r="D181" s="1">
        <f>'PR-RAS'!E185</f>
        <v>84356.65</v>
      </c>
      <c r="E181" s="1">
        <v>0</v>
      </c>
      <c r="F181" s="1">
        <v>0</v>
      </c>
      <c r="G181" s="2">
        <f t="shared" si="0"/>
        <v>45434.393999999993</v>
      </c>
      <c r="H181" s="2">
        <f t="shared" si="1"/>
        <v>0.35000000000582077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161775</v>
      </c>
      <c r="D182" s="1">
        <f>'PR-RAS'!E186</f>
        <v>274040.28000000003</v>
      </c>
      <c r="E182" s="1">
        <v>0</v>
      </c>
      <c r="F182" s="1">
        <v>0</v>
      </c>
      <c r="G182" s="2">
        <f t="shared" si="0"/>
        <v>128483.85636000001</v>
      </c>
      <c r="H182" s="2">
        <f t="shared" si="1"/>
        <v>0.28000000002793968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654355</v>
      </c>
      <c r="D184" s="1">
        <f>'PR-RAS'!E188</f>
        <v>396596.94</v>
      </c>
      <c r="E184" s="1">
        <v>0</v>
      </c>
      <c r="F184" s="1">
        <v>0</v>
      </c>
      <c r="G184" s="2">
        <f t="shared" si="0"/>
        <v>264901.44503999996</v>
      </c>
      <c r="H184" s="2">
        <f t="shared" si="1"/>
        <v>5.9999999997671694E-2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469460</v>
      </c>
      <c r="D185" s="1">
        <f>'PR-RAS'!E189</f>
        <v>155122.6</v>
      </c>
      <c r="E185" s="1">
        <v>0</v>
      </c>
      <c r="F185" s="1">
        <v>0</v>
      </c>
      <c r="G185" s="2">
        <f t="shared" si="0"/>
        <v>143465.7568</v>
      </c>
      <c r="H185" s="2">
        <f t="shared" si="1"/>
        <v>0.39999999999417923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21232</v>
      </c>
      <c r="D186" s="1">
        <f>'PR-RAS'!E190</f>
        <v>23649.14</v>
      </c>
      <c r="E186" s="1">
        <v>0</v>
      </c>
      <c r="F186" s="1">
        <v>0</v>
      </c>
      <c r="G186" s="2">
        <f t="shared" si="0"/>
        <v>12678.1018</v>
      </c>
      <c r="H186" s="2">
        <f t="shared" si="1"/>
        <v>0.13999999999941792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47889</v>
      </c>
      <c r="D187" s="1">
        <f>'PR-RAS'!E191</f>
        <v>67931.75</v>
      </c>
      <c r="E187" s="1">
        <v>0</v>
      </c>
      <c r="F187" s="1">
        <v>0</v>
      </c>
      <c r="G187" s="2">
        <f t="shared" si="0"/>
        <v>34177.964999999997</v>
      </c>
      <c r="H187" s="2">
        <f t="shared" si="1"/>
        <v>0.25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44178</v>
      </c>
      <c r="D188" s="1">
        <f>'PR-RAS'!E192</f>
        <v>43793.04</v>
      </c>
      <c r="E188" s="1">
        <v>0</v>
      </c>
      <c r="F188" s="1">
        <v>0</v>
      </c>
      <c r="G188" s="2">
        <f t="shared" si="0"/>
        <v>24639.882960000003</v>
      </c>
      <c r="H188" s="2">
        <f t="shared" si="1"/>
        <v>4.0000000000873115E-2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48764</v>
      </c>
      <c r="D189" s="1">
        <f>'PR-RAS'!E193</f>
        <v>84945.96</v>
      </c>
      <c r="E189" s="1">
        <v>0</v>
      </c>
      <c r="F189" s="1">
        <v>0</v>
      </c>
      <c r="G189" s="2">
        <f t="shared" si="0"/>
        <v>41107.312960000003</v>
      </c>
      <c r="H189" s="2">
        <f t="shared" si="1"/>
        <v>3.9999999993597157E-2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13479</v>
      </c>
      <c r="D190" s="1">
        <f>'PR-RAS'!E194</f>
        <v>1107.5</v>
      </c>
      <c r="E190" s="1">
        <v>0</v>
      </c>
      <c r="F190" s="1">
        <v>0</v>
      </c>
      <c r="G190" s="2">
        <f t="shared" si="0"/>
        <v>2966.1660000000002</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9353</v>
      </c>
      <c r="D191" s="1">
        <f>'PR-RAS'!E195</f>
        <v>20046.95</v>
      </c>
      <c r="E191" s="1">
        <v>0</v>
      </c>
      <c r="F191" s="1">
        <v>0</v>
      </c>
      <c r="G191" s="2">
        <f t="shared" si="0"/>
        <v>9394.9110000000001</v>
      </c>
      <c r="H191" s="2">
        <f t="shared" si="1"/>
        <v>4.9999999999272404E-2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47926</v>
      </c>
      <c r="D192" s="1">
        <f>'PR-RAS'!E196</f>
        <v>108302.21</v>
      </c>
      <c r="E192" s="1">
        <v>0</v>
      </c>
      <c r="F192" s="1">
        <v>0</v>
      </c>
      <c r="G192" s="2">
        <f t="shared" si="0"/>
        <v>50525.310220000007</v>
      </c>
      <c r="H192" s="2">
        <f t="shared" si="1"/>
        <v>0.21000000000640284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47926</v>
      </c>
      <c r="D206" s="1">
        <f>'PR-RAS'!E210</f>
        <v>108302.21</v>
      </c>
      <c r="E206" s="1">
        <v>0</v>
      </c>
      <c r="F206" s="1">
        <v>0</v>
      </c>
      <c r="G206" s="2">
        <f t="shared" si="0"/>
        <v>54228.736100000002</v>
      </c>
      <c r="H206" s="2">
        <f t="shared" si="1"/>
        <v>0.21000000000640284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13415</v>
      </c>
      <c r="D207" s="1">
        <f>'PR-RAS'!E211</f>
        <v>17618.400000000001</v>
      </c>
      <c r="E207" s="1">
        <v>0</v>
      </c>
      <c r="F207" s="1">
        <v>0</v>
      </c>
      <c r="G207" s="2">
        <f t="shared" si="0"/>
        <v>10022.2708</v>
      </c>
      <c r="H207" s="2">
        <f t="shared" si="1"/>
        <v>0.40000000000145519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370</v>
      </c>
      <c r="D209" s="1">
        <f>'PR-RAS'!E213</f>
        <v>179.73</v>
      </c>
      <c r="E209" s="1">
        <v>0</v>
      </c>
      <c r="F209" s="1">
        <v>0</v>
      </c>
      <c r="G209" s="2">
        <f t="shared" si="0"/>
        <v>151.72767999999999</v>
      </c>
      <c r="H209" s="2">
        <f t="shared" si="1"/>
        <v>0.27000000000001023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34141</v>
      </c>
      <c r="D210" s="1">
        <f>'PR-RAS'!E214</f>
        <v>90504.08</v>
      </c>
      <c r="E210" s="1">
        <v>0</v>
      </c>
      <c r="F210" s="1">
        <v>0</v>
      </c>
      <c r="G210" s="2">
        <f t="shared" si="0"/>
        <v>44966.174440000003</v>
      </c>
      <c r="H210" s="2">
        <f t="shared" si="1"/>
        <v>8.000000000174623E-2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567712</v>
      </c>
      <c r="D211" s="1">
        <f>'PR-RAS'!E215</f>
        <v>543551.59</v>
      </c>
      <c r="E211" s="1">
        <v>0</v>
      </c>
      <c r="F211" s="1">
        <v>0</v>
      </c>
      <c r="G211" s="2">
        <f t="shared" si="0"/>
        <v>347511.18779999996</v>
      </c>
      <c r="H211" s="2">
        <f t="shared" si="1"/>
        <v>0.41000000003259629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567712</v>
      </c>
      <c r="D215" s="1">
        <f>'PR-RAS'!E219</f>
        <v>543551.59</v>
      </c>
      <c r="E215" s="1">
        <v>0</v>
      </c>
      <c r="F215" s="1">
        <v>0</v>
      </c>
      <c r="G215" s="2">
        <f t="shared" si="0"/>
        <v>354130.44851999998</v>
      </c>
      <c r="H215" s="2">
        <f t="shared" si="1"/>
        <v>0.41000000003259629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440459</v>
      </c>
      <c r="D217" s="1">
        <f>'PR-RAS'!E221</f>
        <v>445247.22</v>
      </c>
      <c r="E217" s="1">
        <v>0</v>
      </c>
      <c r="F217" s="1">
        <v>0</v>
      </c>
      <c r="G217" s="2">
        <f t="shared" si="0"/>
        <v>287485.94303999998</v>
      </c>
      <c r="H217" s="2">
        <f t="shared" si="1"/>
        <v>0.21999999997206032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127253</v>
      </c>
      <c r="D218" s="1">
        <f>'PR-RAS'!E222</f>
        <v>98304.37</v>
      </c>
      <c r="E218" s="1">
        <v>0</v>
      </c>
      <c r="F218" s="1">
        <v>0</v>
      </c>
      <c r="G218" s="2">
        <f t="shared" si="0"/>
        <v>70277.997579999996</v>
      </c>
      <c r="H218" s="2">
        <f t="shared" si="1"/>
        <v>0.36999999999534339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2539175</v>
      </c>
      <c r="D220" s="1">
        <f>'PR-RAS'!E224</f>
        <v>2918772.0700000003</v>
      </c>
      <c r="E220" s="1">
        <v>0</v>
      </c>
      <c r="F220" s="1">
        <v>0</v>
      </c>
      <c r="G220" s="2">
        <f t="shared" si="0"/>
        <v>1834501.4916600001</v>
      </c>
      <c r="H220" s="2">
        <f t="shared" si="1"/>
        <v>7.0000000298023224E-2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171637</v>
      </c>
      <c r="D227" s="1">
        <f>'PR-RAS'!E231</f>
        <v>204949.29</v>
      </c>
      <c r="E227" s="1">
        <v>0</v>
      </c>
      <c r="F227" s="1">
        <v>0</v>
      </c>
      <c r="G227" s="2">
        <f t="shared" si="0"/>
        <v>131427.04108000002</v>
      </c>
      <c r="H227" s="2">
        <f t="shared" si="1"/>
        <v>0.29000000000814907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171637</v>
      </c>
      <c r="D229" s="1">
        <f>'PR-RAS'!E233</f>
        <v>204949.29</v>
      </c>
      <c r="E229" s="1">
        <v>0</v>
      </c>
      <c r="F229" s="1">
        <v>0</v>
      </c>
      <c r="G229" s="2">
        <f t="shared" si="0"/>
        <v>132590.11224000002</v>
      </c>
      <c r="H229" s="2">
        <f t="shared" si="1"/>
        <v>0.29000000000814907</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143303</v>
      </c>
      <c r="D232" s="1">
        <f>'PR-RAS'!E236</f>
        <v>182809.35</v>
      </c>
      <c r="E232" s="1">
        <v>0</v>
      </c>
      <c r="F232" s="1">
        <v>0</v>
      </c>
      <c r="G232" s="2">
        <f t="shared" si="0"/>
        <v>117560.91270000002</v>
      </c>
      <c r="H232" s="2">
        <f t="shared" si="1"/>
        <v>0.35000000000582077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143303</v>
      </c>
      <c r="D233" s="1">
        <f>'PR-RAS'!E237</f>
        <v>182809.35</v>
      </c>
      <c r="E233" s="1">
        <v>0</v>
      </c>
      <c r="F233" s="1">
        <v>0</v>
      </c>
      <c r="G233" s="2">
        <f t="shared" si="0"/>
        <v>118069.83440000001</v>
      </c>
      <c r="H233" s="2">
        <f t="shared" si="1"/>
        <v>0.35000000000582077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2224235</v>
      </c>
      <c r="D236" s="1">
        <f>'PR-RAS'!E240</f>
        <v>2531013.4300000002</v>
      </c>
      <c r="E236" s="1">
        <v>0</v>
      </c>
      <c r="F236" s="1">
        <v>0</v>
      </c>
      <c r="G236" s="2">
        <f t="shared" si="0"/>
        <v>1712271.5371000001</v>
      </c>
      <c r="H236" s="2">
        <f t="shared" si="1"/>
        <v>0.43000000016763806</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2218235</v>
      </c>
      <c r="D237" s="1">
        <f>'PR-RAS'!E241</f>
        <v>2527263.4300000002</v>
      </c>
      <c r="E237" s="1">
        <v>0</v>
      </c>
      <c r="F237" s="1">
        <v>0</v>
      </c>
      <c r="G237" s="2">
        <f t="shared" si="0"/>
        <v>1716371.79896</v>
      </c>
      <c r="H237" s="2">
        <f t="shared" si="1"/>
        <v>0.43000000016763806</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6000</v>
      </c>
      <c r="D238" s="1">
        <f>'PR-RAS'!E242</f>
        <v>3750</v>
      </c>
      <c r="E238" s="1">
        <v>0</v>
      </c>
      <c r="F238" s="1">
        <v>0</v>
      </c>
      <c r="G238" s="2">
        <f t="shared" si="0"/>
        <v>3199.5</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710903</v>
      </c>
      <c r="D248" s="1">
        <f>'PR-RAS'!E252</f>
        <v>945388.58000000007</v>
      </c>
      <c r="E248" s="1">
        <v>0</v>
      </c>
      <c r="F248" s="1">
        <v>0</v>
      </c>
      <c r="G248" s="2">
        <f t="shared" si="0"/>
        <v>642614.99952000007</v>
      </c>
      <c r="H248" s="2">
        <f t="shared" si="1"/>
        <v>0.41999999992549419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710903</v>
      </c>
      <c r="D255" s="1">
        <f>'PR-RAS'!E259</f>
        <v>945388.58000000007</v>
      </c>
      <c r="E255" s="1">
        <v>0</v>
      </c>
      <c r="F255" s="1">
        <v>0</v>
      </c>
      <c r="G255" s="2">
        <f t="shared" si="0"/>
        <v>660826.76063999999</v>
      </c>
      <c r="H255" s="2">
        <f t="shared" si="1"/>
        <v>0.41999999992549419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443042</v>
      </c>
      <c r="D256" s="1">
        <f>'PR-RAS'!E260</f>
        <v>599420</v>
      </c>
      <c r="E256" s="1">
        <v>0</v>
      </c>
      <c r="F256" s="1">
        <v>0</v>
      </c>
      <c r="G256" s="2">
        <f t="shared" si="0"/>
        <v>418679.91000000003</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267861</v>
      </c>
      <c r="D257" s="1">
        <f>'PR-RAS'!E261</f>
        <v>345968.58</v>
      </c>
      <c r="E257" s="1">
        <v>0</v>
      </c>
      <c r="F257" s="1">
        <v>0</v>
      </c>
      <c r="G257" s="2">
        <f t="shared" si="0"/>
        <v>245708.32896000001</v>
      </c>
      <c r="H257" s="2">
        <f t="shared" si="1"/>
        <v>0.41999999998370185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3961143</v>
      </c>
      <c r="D259" s="1">
        <f>'PR-RAS'!E263</f>
        <v>2794388.11</v>
      </c>
      <c r="E259" s="1">
        <v>0</v>
      </c>
      <c r="F259" s="1">
        <v>0</v>
      </c>
      <c r="G259" s="2">
        <f t="shared" si="0"/>
        <v>2463879.1587599996</v>
      </c>
      <c r="H259" s="2">
        <f t="shared" si="1"/>
        <v>0.10999999986961484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1918314</v>
      </c>
      <c r="D260" s="1">
        <f>'PR-RAS'!E264</f>
        <v>2172375.92</v>
      </c>
      <c r="E260" s="1">
        <v>0</v>
      </c>
      <c r="F260" s="1">
        <v>0</v>
      </c>
      <c r="G260" s="2">
        <f t="shared" si="0"/>
        <v>1622134.05256</v>
      </c>
      <c r="H260" s="2">
        <f t="shared" si="1"/>
        <v>8.0000000074505806E-2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1918314</v>
      </c>
      <c r="D261" s="1">
        <f>'PR-RAS'!E265</f>
        <v>2161212.92</v>
      </c>
      <c r="E261" s="1">
        <v>0</v>
      </c>
      <c r="F261" s="1">
        <v>0</v>
      </c>
      <c r="G261" s="2">
        <f t="shared" si="0"/>
        <v>1622592.3584</v>
      </c>
      <c r="H261" s="2">
        <f t="shared" si="1"/>
        <v>8.0000000074505806E-2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11163</v>
      </c>
      <c r="E262" s="1">
        <v>0</v>
      </c>
      <c r="F262" s="1">
        <v>0</v>
      </c>
      <c r="G262" s="2">
        <f t="shared" si="0"/>
        <v>5827.0860000000002</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173893</v>
      </c>
      <c r="D264" s="1">
        <f>'PR-RAS'!E268</f>
        <v>118901.20999999999</v>
      </c>
      <c r="E264" s="1">
        <v>0</v>
      </c>
      <c r="F264" s="1">
        <v>0</v>
      </c>
      <c r="G264" s="2">
        <f t="shared" si="0"/>
        <v>108275.89546</v>
      </c>
      <c r="H264" s="2">
        <f t="shared" si="1"/>
        <v>0.20999999999185093</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104990</v>
      </c>
      <c r="D265" s="1">
        <f>'PR-RAS'!E269</f>
        <v>100000</v>
      </c>
      <c r="E265" s="1">
        <v>0</v>
      </c>
      <c r="F265" s="1">
        <v>0</v>
      </c>
      <c r="G265" s="2">
        <f t="shared" ref="G265:G521" si="8">(B265/1000)*(C265*1+D265*2)</f>
        <v>80517.36</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68903</v>
      </c>
      <c r="D266" s="1">
        <f>'PR-RAS'!E270</f>
        <v>18901.21</v>
      </c>
      <c r="E266" s="1">
        <v>0</v>
      </c>
      <c r="F266" s="1">
        <v>0</v>
      </c>
      <c r="G266" s="2">
        <f t="shared" si="8"/>
        <v>28276.936300000001</v>
      </c>
      <c r="H266" s="2">
        <f t="shared" si="9"/>
        <v>0.20999999999912689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6813</v>
      </c>
      <c r="D269" s="1">
        <f>'PR-RAS'!E273</f>
        <v>0</v>
      </c>
      <c r="E269" s="1">
        <v>0</v>
      </c>
      <c r="F269" s="1">
        <v>0</v>
      </c>
      <c r="G269" s="2">
        <f t="shared" si="8"/>
        <v>1825.884</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6813</v>
      </c>
      <c r="D270" s="1">
        <f>'PR-RAS'!E274</f>
        <v>0</v>
      </c>
      <c r="E270" s="1">
        <v>0</v>
      </c>
      <c r="F270" s="1">
        <v>0</v>
      </c>
      <c r="G270" s="2">
        <f t="shared" si="8"/>
        <v>1832.6970000000001</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1862123</v>
      </c>
      <c r="D275" s="1">
        <f>'PR-RAS'!E279</f>
        <v>503110.98</v>
      </c>
      <c r="E275" s="1">
        <v>0</v>
      </c>
      <c r="F275" s="1">
        <v>0</v>
      </c>
      <c r="G275" s="2">
        <f t="shared" si="8"/>
        <v>785926.51904000004</v>
      </c>
      <c r="H275" s="2">
        <f t="shared" si="9"/>
        <v>2.0000000018626451E-2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1862123</v>
      </c>
      <c r="D276" s="1">
        <f>'PR-RAS'!E280</f>
        <v>503110.98</v>
      </c>
      <c r="E276" s="1">
        <v>0</v>
      </c>
      <c r="F276" s="1">
        <v>0</v>
      </c>
      <c r="G276" s="2">
        <f t="shared" si="8"/>
        <v>788794.86400000006</v>
      </c>
      <c r="H276" s="2">
        <f t="shared" si="9"/>
        <v>2.0000000018626451E-2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16421065</v>
      </c>
      <c r="D285" s="1">
        <f>'PR-RAS'!E289</f>
        <v>14547514.139999999</v>
      </c>
      <c r="E285" s="1">
        <v>0</v>
      </c>
      <c r="F285" s="1">
        <v>0</v>
      </c>
      <c r="G285" s="2">
        <f t="shared" si="8"/>
        <v>12926570.491519999</v>
      </c>
      <c r="H285" s="2">
        <f t="shared" si="9"/>
        <v>0.1399999987334013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6455199.8499999996</v>
      </c>
      <c r="E286" s="1">
        <v>0</v>
      </c>
      <c r="F286" s="1">
        <v>0</v>
      </c>
      <c r="G286" s="2">
        <f t="shared" si="8"/>
        <v>3679463.9144999995</v>
      </c>
      <c r="H286" s="2">
        <f t="shared" si="9"/>
        <v>0.15000000037252903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214307</v>
      </c>
      <c r="D287" s="1">
        <f>'PR-RAS'!E291</f>
        <v>0</v>
      </c>
      <c r="E287" s="1">
        <v>0</v>
      </c>
      <c r="F287" s="1">
        <v>0</v>
      </c>
      <c r="G287" s="2">
        <f t="shared" si="8"/>
        <v>61291.801999999996</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3972808</v>
      </c>
      <c r="D288" s="1">
        <f>'PR-RAS'!E292</f>
        <v>0</v>
      </c>
      <c r="E288" s="1">
        <v>0</v>
      </c>
      <c r="F288" s="1">
        <v>0</v>
      </c>
      <c r="G288" s="2">
        <f t="shared" si="8"/>
        <v>1140195.8959999999</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176355.21</v>
      </c>
      <c r="E289" s="1">
        <v>0</v>
      </c>
      <c r="F289" s="1">
        <v>0</v>
      </c>
      <c r="G289" s="2">
        <f t="shared" si="8"/>
        <v>101580.60095999998</v>
      </c>
      <c r="H289" s="2">
        <f t="shared" si="9"/>
        <v>0.20999999999185093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798901</v>
      </c>
      <c r="D290" s="1">
        <f>'PR-RAS'!E294</f>
        <v>677054.03</v>
      </c>
      <c r="E290" s="1">
        <v>0</v>
      </c>
      <c r="F290" s="1">
        <v>0</v>
      </c>
      <c r="G290" s="2">
        <f t="shared" si="8"/>
        <v>622219.61833999993</v>
      </c>
      <c r="H290" s="2">
        <f t="shared" si="9"/>
        <v>3.0000000027939677E-2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15489</v>
      </c>
      <c r="D293" s="1">
        <f>'PR-RAS'!E298</f>
        <v>58095.51</v>
      </c>
      <c r="E293" s="1">
        <v>0</v>
      </c>
      <c r="F293" s="1">
        <v>0</v>
      </c>
      <c r="G293" s="2">
        <f t="shared" si="8"/>
        <v>38450.565840000003</v>
      </c>
      <c r="H293" s="2">
        <f t="shared" si="9"/>
        <v>0.48999999999796273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46000</v>
      </c>
      <c r="E294" s="1">
        <v>0</v>
      </c>
      <c r="F294" s="1">
        <v>0</v>
      </c>
      <c r="G294" s="2">
        <f t="shared" si="8"/>
        <v>26956</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46000</v>
      </c>
      <c r="E295" s="1">
        <v>0</v>
      </c>
      <c r="F295" s="1">
        <v>0</v>
      </c>
      <c r="G295" s="2">
        <f t="shared" si="8"/>
        <v>27048</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46000</v>
      </c>
      <c r="E296" s="1">
        <v>0</v>
      </c>
      <c r="F296" s="1">
        <v>0</v>
      </c>
      <c r="G296" s="2">
        <f t="shared" si="8"/>
        <v>27140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15489</v>
      </c>
      <c r="D306" s="1">
        <f>'PR-RAS'!E311</f>
        <v>12095.51</v>
      </c>
      <c r="E306" s="1">
        <v>0</v>
      </c>
      <c r="F306" s="1">
        <v>0</v>
      </c>
      <c r="G306" s="2">
        <f t="shared" si="8"/>
        <v>12102.4061</v>
      </c>
      <c r="H306" s="2">
        <f t="shared" si="9"/>
        <v>0.48999999999978172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15489</v>
      </c>
      <c r="D307" s="1">
        <f>'PR-RAS'!E312</f>
        <v>12095.51</v>
      </c>
      <c r="E307" s="1">
        <v>0</v>
      </c>
      <c r="F307" s="1">
        <v>0</v>
      </c>
      <c r="G307" s="2">
        <f t="shared" si="8"/>
        <v>12142.086120000002</v>
      </c>
      <c r="H307" s="2">
        <f t="shared" si="9"/>
        <v>0.48999999999978172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15489</v>
      </c>
      <c r="D308" s="1">
        <f>'PR-RAS'!E313</f>
        <v>12095.51</v>
      </c>
      <c r="E308" s="1">
        <v>0</v>
      </c>
      <c r="F308" s="1">
        <v>0</v>
      </c>
      <c r="G308" s="2">
        <f t="shared" si="8"/>
        <v>12181.766140000002</v>
      </c>
      <c r="H308" s="2">
        <f t="shared" si="9"/>
        <v>0.48999999999978172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4897403</v>
      </c>
      <c r="D345" s="1">
        <f>'PR-RAS'!E350</f>
        <v>3839066.36</v>
      </c>
      <c r="E345" s="1">
        <v>0</v>
      </c>
      <c r="F345" s="1">
        <v>0</v>
      </c>
      <c r="G345" s="2">
        <f t="shared" si="8"/>
        <v>4325984.2876799991</v>
      </c>
      <c r="H345" s="2">
        <f t="shared" si="9"/>
        <v>0.35999999986961484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174858</v>
      </c>
      <c r="D346" s="1">
        <f>'PR-RAS'!E351</f>
        <v>224908.24</v>
      </c>
      <c r="E346" s="1">
        <v>0</v>
      </c>
      <c r="F346" s="1">
        <v>0</v>
      </c>
      <c r="G346" s="2">
        <f t="shared" si="8"/>
        <v>215512.69559999998</v>
      </c>
      <c r="H346" s="2">
        <f t="shared" si="9"/>
        <v>0.23999999999068677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174858</v>
      </c>
      <c r="D347" s="1">
        <f>'PR-RAS'!E352</f>
        <v>224908.24</v>
      </c>
      <c r="E347" s="1">
        <v>0</v>
      </c>
      <c r="F347" s="1">
        <v>0</v>
      </c>
      <c r="G347" s="2">
        <f t="shared" si="8"/>
        <v>216137.37007999996</v>
      </c>
      <c r="H347" s="2">
        <f t="shared" si="9"/>
        <v>0.23999999999068677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174858</v>
      </c>
      <c r="D348" s="1">
        <f>'PR-RAS'!E353</f>
        <v>224908.24</v>
      </c>
      <c r="E348" s="1">
        <v>0</v>
      </c>
      <c r="F348" s="1">
        <v>0</v>
      </c>
      <c r="G348" s="2">
        <f t="shared" si="8"/>
        <v>216762.04455999998</v>
      </c>
      <c r="H348" s="2">
        <f t="shared" si="9"/>
        <v>0.23999999999068677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4430431</v>
      </c>
      <c r="D358" s="1">
        <f>'PR-RAS'!E363</f>
        <v>3289999.56</v>
      </c>
      <c r="E358" s="1">
        <v>0</v>
      </c>
      <c r="F358" s="1">
        <v>0</v>
      </c>
      <c r="G358" s="2">
        <f t="shared" si="8"/>
        <v>3930723.55284</v>
      </c>
      <c r="H358" s="2">
        <f t="shared" si="9"/>
        <v>0.43999999994412065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4371183</v>
      </c>
      <c r="D359" s="1">
        <f>'PR-RAS'!E364</f>
        <v>2646456.4500000002</v>
      </c>
      <c r="E359" s="1">
        <v>0</v>
      </c>
      <c r="F359" s="1">
        <v>0</v>
      </c>
      <c r="G359" s="2">
        <f t="shared" si="8"/>
        <v>3459746.3322000001</v>
      </c>
      <c r="H359" s="2">
        <f t="shared" si="9"/>
        <v>0.45000000018626451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4065927</v>
      </c>
      <c r="D362" s="1">
        <f>'PR-RAS'!E367</f>
        <v>1205527.3500000001</v>
      </c>
      <c r="E362" s="1">
        <v>0</v>
      </c>
      <c r="F362" s="1">
        <v>0</v>
      </c>
      <c r="G362" s="2">
        <f t="shared" si="8"/>
        <v>2338190.3936999999</v>
      </c>
      <c r="H362" s="2">
        <f t="shared" si="9"/>
        <v>0.35000000009313226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305256</v>
      </c>
      <c r="D363" s="1">
        <f>'PR-RAS'!E368</f>
        <v>1440929.1</v>
      </c>
      <c r="E363" s="1">
        <v>0</v>
      </c>
      <c r="F363" s="1">
        <v>0</v>
      </c>
      <c r="G363" s="2">
        <f t="shared" si="8"/>
        <v>1153735.3404000001</v>
      </c>
      <c r="H363" s="2">
        <f t="shared" si="9"/>
        <v>0.10000000009313226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40498</v>
      </c>
      <c r="D364" s="1">
        <f>'PR-RAS'!E369</f>
        <v>46468.11</v>
      </c>
      <c r="E364" s="1">
        <v>0</v>
      </c>
      <c r="F364" s="1">
        <v>0</v>
      </c>
      <c r="G364" s="2">
        <f t="shared" si="8"/>
        <v>48436.621859999999</v>
      </c>
      <c r="H364" s="2">
        <f t="shared" si="9"/>
        <v>0.11000000000058208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23511</v>
      </c>
      <c r="D365" s="1">
        <f>'PR-RAS'!E370</f>
        <v>41618.11</v>
      </c>
      <c r="E365" s="1">
        <v>0</v>
      </c>
      <c r="F365" s="1">
        <v>0</v>
      </c>
      <c r="G365" s="2">
        <f t="shared" si="8"/>
        <v>38855.988080000003</v>
      </c>
      <c r="H365" s="2">
        <f t="shared" si="9"/>
        <v>0.11000000000058208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6912</v>
      </c>
      <c r="D367" s="1">
        <f>'PR-RAS'!E372</f>
        <v>0</v>
      </c>
      <c r="E367" s="1">
        <v>0</v>
      </c>
      <c r="F367" s="1">
        <v>0</v>
      </c>
      <c r="G367" s="2">
        <f t="shared" si="8"/>
        <v>2529.7919999999999</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10075</v>
      </c>
      <c r="D370" s="1">
        <f>'PR-RAS'!E375</f>
        <v>0</v>
      </c>
      <c r="E370" s="1">
        <v>0</v>
      </c>
      <c r="F370" s="1">
        <v>0</v>
      </c>
      <c r="G370" s="2">
        <f t="shared" si="8"/>
        <v>3717.6749999999997</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4850</v>
      </c>
      <c r="E371" s="1">
        <v>0</v>
      </c>
      <c r="F371" s="1">
        <v>0</v>
      </c>
      <c r="G371" s="2">
        <f t="shared" si="8"/>
        <v>3589</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147000</v>
      </c>
      <c r="E373" s="1">
        <v>0</v>
      </c>
      <c r="F373" s="1">
        <v>0</v>
      </c>
      <c r="G373" s="2">
        <f t="shared" si="8"/>
        <v>109368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147000</v>
      </c>
      <c r="E374" s="1">
        <v>0</v>
      </c>
      <c r="F374" s="1">
        <v>0</v>
      </c>
      <c r="G374" s="2">
        <f t="shared" si="8"/>
        <v>109662</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18750</v>
      </c>
      <c r="D386" s="1">
        <f>'PR-RAS'!E391</f>
        <v>450075</v>
      </c>
      <c r="E386" s="1">
        <v>0</v>
      </c>
      <c r="F386" s="1">
        <v>0</v>
      </c>
      <c r="G386" s="2">
        <f t="shared" si="8"/>
        <v>353776.5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32500</v>
      </c>
      <c r="E388" s="1">
        <v>0</v>
      </c>
      <c r="F388" s="1">
        <v>0</v>
      </c>
      <c r="G388" s="2">
        <f t="shared" si="8"/>
        <v>25155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18750</v>
      </c>
      <c r="D389" s="1">
        <f>'PR-RAS'!E394</f>
        <v>42000</v>
      </c>
      <c r="E389" s="1">
        <v>0</v>
      </c>
      <c r="F389" s="1">
        <v>0</v>
      </c>
      <c r="G389" s="2">
        <f t="shared" si="8"/>
        <v>39867</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375575</v>
      </c>
      <c r="E390" s="1">
        <v>0</v>
      </c>
      <c r="F390" s="1">
        <v>0</v>
      </c>
      <c r="G390" s="2">
        <f t="shared" si="8"/>
        <v>292197.35000000003</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292114</v>
      </c>
      <c r="D397" s="1">
        <f>'PR-RAS'!E402</f>
        <v>324158.56</v>
      </c>
      <c r="E397" s="1">
        <v>0</v>
      </c>
      <c r="F397" s="1">
        <v>0</v>
      </c>
      <c r="G397" s="2">
        <f t="shared" si="8"/>
        <v>372410.72352</v>
      </c>
      <c r="H397" s="2">
        <f t="shared" si="9"/>
        <v>0.44000000000232831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292114</v>
      </c>
      <c r="D398" s="1">
        <f>'PR-RAS'!E403</f>
        <v>324158.56</v>
      </c>
      <c r="E398" s="1">
        <v>0</v>
      </c>
      <c r="F398" s="1">
        <v>0</v>
      </c>
      <c r="G398" s="2">
        <f t="shared" si="8"/>
        <v>373351.15464000002</v>
      </c>
      <c r="H398" s="2">
        <f t="shared" si="9"/>
        <v>0.44000000000232831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4881914</v>
      </c>
      <c r="D403" s="1">
        <f>'PR-RAS'!E408</f>
        <v>3780970.85</v>
      </c>
      <c r="E403" s="1">
        <v>0</v>
      </c>
      <c r="F403" s="1">
        <v>0</v>
      </c>
      <c r="G403" s="2">
        <f t="shared" si="8"/>
        <v>5002429.9913999997</v>
      </c>
      <c r="H403" s="2">
        <f t="shared" si="9"/>
        <v>0.14999999990686774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947057.46</v>
      </c>
      <c r="E405" s="1">
        <v>0</v>
      </c>
      <c r="F405" s="1">
        <v>0</v>
      </c>
      <c r="G405" s="2">
        <f t="shared" si="8"/>
        <v>765222.42767999996</v>
      </c>
      <c r="H405" s="2">
        <f t="shared" si="9"/>
        <v>0.4599999999627471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11762</v>
      </c>
      <c r="D406" s="1">
        <f>'PR-RAS'!E411</f>
        <v>4990.12</v>
      </c>
      <c r="E406" s="1">
        <v>0</v>
      </c>
      <c r="F406" s="1">
        <v>0</v>
      </c>
      <c r="G406" s="2">
        <f t="shared" si="8"/>
        <v>8805.6072000000004</v>
      </c>
      <c r="H406" s="2">
        <f t="shared" si="9"/>
        <v>0.11999999999989086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16222247</v>
      </c>
      <c r="D407" s="1">
        <f>'PR-RAS'!E412</f>
        <v>21060809.5</v>
      </c>
      <c r="E407" s="1">
        <v>0</v>
      </c>
      <c r="F407" s="1">
        <v>0</v>
      </c>
      <c r="G407" s="2">
        <f t="shared" si="8"/>
        <v>23687609.596000001</v>
      </c>
      <c r="H407" s="2">
        <f t="shared" si="9"/>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21318468</v>
      </c>
      <c r="D408" s="1">
        <f>'PR-RAS'!E413</f>
        <v>18386580.5</v>
      </c>
      <c r="E408" s="1">
        <v>0</v>
      </c>
      <c r="F408" s="1">
        <v>0</v>
      </c>
      <c r="G408" s="2">
        <f t="shared" si="8"/>
        <v>23643293.002999999</v>
      </c>
      <c r="H408" s="2">
        <f t="shared" si="9"/>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2674229</v>
      </c>
      <c r="E409" s="1">
        <v>0</v>
      </c>
      <c r="F409" s="1">
        <v>0</v>
      </c>
      <c r="G409" s="2">
        <f t="shared" si="8"/>
        <v>2182170.8640000001</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5096221</v>
      </c>
      <c r="D410" s="1">
        <f>'PR-RAS'!E415</f>
        <v>0</v>
      </c>
      <c r="E410" s="1">
        <v>0</v>
      </c>
      <c r="F410" s="1">
        <v>0</v>
      </c>
      <c r="G410" s="2">
        <f t="shared" si="8"/>
        <v>2084354.389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3972808</v>
      </c>
      <c r="D411" s="1">
        <f>'PR-RAS'!E416</f>
        <v>0</v>
      </c>
      <c r="E411" s="1">
        <v>0</v>
      </c>
      <c r="F411" s="1">
        <v>0</v>
      </c>
      <c r="G411" s="2">
        <f t="shared" si="8"/>
        <v>1628851.2799999998</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1123412.67</v>
      </c>
      <c r="E412" s="1">
        <v>0</v>
      </c>
      <c r="F412" s="1">
        <v>0</v>
      </c>
      <c r="G412" s="2">
        <f t="shared" si="8"/>
        <v>923445.21473999985</v>
      </c>
      <c r="H412" s="2">
        <f t="shared" si="9"/>
        <v>0.33000000007450581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810663</v>
      </c>
      <c r="D413" s="1">
        <f>'PR-RAS'!E418</f>
        <v>682044.15</v>
      </c>
      <c r="E413" s="1">
        <v>0</v>
      </c>
      <c r="F413" s="1">
        <v>0</v>
      </c>
      <c r="G413" s="2">
        <f t="shared" si="8"/>
        <v>895997.53559999983</v>
      </c>
      <c r="H413" s="2">
        <f t="shared" si="9"/>
        <v>0.15000000002328306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715635</v>
      </c>
      <c r="D414" s="1">
        <f>'PR-RAS'!E420</f>
        <v>0</v>
      </c>
      <c r="E414" s="1">
        <v>0</v>
      </c>
      <c r="F414" s="1">
        <v>0</v>
      </c>
      <c r="G414" s="2">
        <f t="shared" si="8"/>
        <v>295557.255</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715635</v>
      </c>
      <c r="D478" s="1">
        <f>'PR-RAS'!E484</f>
        <v>0</v>
      </c>
      <c r="E478" s="1">
        <v>0</v>
      </c>
      <c r="F478" s="1">
        <v>0</v>
      </c>
      <c r="G478" s="2">
        <f t="shared" si="8"/>
        <v>341357.89499999996</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715635</v>
      </c>
      <c r="D501" s="1">
        <f>'PR-RAS'!E507</f>
        <v>0</v>
      </c>
      <c r="E501" s="1">
        <v>0</v>
      </c>
      <c r="F501" s="1">
        <v>0</v>
      </c>
      <c r="G501" s="2">
        <f t="shared" si="8"/>
        <v>357817.5</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715635</v>
      </c>
      <c r="D502" s="1">
        <f>'PR-RAS'!E508</f>
        <v>0</v>
      </c>
      <c r="E502" s="1">
        <v>0</v>
      </c>
      <c r="F502" s="1">
        <v>0</v>
      </c>
      <c r="G502" s="2">
        <f t="shared" si="8"/>
        <v>358533.13500000001</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715635</v>
      </c>
      <c r="E522" s="1">
        <v>0</v>
      </c>
      <c r="F522" s="1">
        <v>0</v>
      </c>
      <c r="G522" s="2">
        <f t="shared" ref="G522:G809" si="10">(B522/1000)*(C522*1+D522*2)</f>
        <v>745691.67</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715635</v>
      </c>
      <c r="E587" s="1">
        <v>0</v>
      </c>
      <c r="F587" s="1">
        <v>0</v>
      </c>
      <c r="G587" s="2">
        <f t="shared" si="10"/>
        <v>838724.22</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715635</v>
      </c>
      <c r="E611" s="1">
        <v>0</v>
      </c>
      <c r="F611" s="1">
        <v>0</v>
      </c>
      <c r="G611" s="2">
        <f t="shared" si="10"/>
        <v>873074.7</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715635</v>
      </c>
      <c r="E612" s="1">
        <v>0</v>
      </c>
      <c r="F612" s="1">
        <v>0</v>
      </c>
      <c r="G612" s="2">
        <f t="shared" si="10"/>
        <v>874505.97</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715635</v>
      </c>
      <c r="D629" s="1">
        <f>'PR-RAS'!E635</f>
        <v>0</v>
      </c>
      <c r="E629" s="1">
        <v>0</v>
      </c>
      <c r="F629" s="1">
        <v>0</v>
      </c>
      <c r="G629" s="2">
        <f t="shared" si="10"/>
        <v>449418.78</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715635</v>
      </c>
      <c r="E630" s="1">
        <v>0</v>
      </c>
      <c r="F630" s="1">
        <v>0</v>
      </c>
      <c r="G630" s="2">
        <f t="shared" si="10"/>
        <v>900268.83</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715635</v>
      </c>
      <c r="E631" s="1">
        <v>0</v>
      </c>
      <c r="F631" s="1">
        <v>0</v>
      </c>
      <c r="G631" s="2">
        <f t="shared" si="10"/>
        <v>901700.1</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16937882</v>
      </c>
      <c r="D633" s="1">
        <f>'PR-RAS'!E639</f>
        <v>21060809.5</v>
      </c>
      <c r="E633" s="1">
        <v>0</v>
      </c>
      <c r="F633" s="1">
        <v>0</v>
      </c>
      <c r="G633" s="2">
        <f t="shared" si="10"/>
        <v>37325604.631999999</v>
      </c>
      <c r="H633" s="2">
        <f t="shared" si="11"/>
        <v>0.5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21318468</v>
      </c>
      <c r="D634" s="1">
        <f>'PR-RAS'!E640</f>
        <v>19102215.5</v>
      </c>
      <c r="E634" s="1">
        <v>0</v>
      </c>
      <c r="F634" s="1">
        <v>0</v>
      </c>
      <c r="G634" s="2">
        <f t="shared" si="10"/>
        <v>37677995.067000002</v>
      </c>
      <c r="H634" s="2">
        <f t="shared" si="11"/>
        <v>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1958594</v>
      </c>
      <c r="E635" s="1">
        <v>0</v>
      </c>
      <c r="F635" s="1">
        <v>0</v>
      </c>
      <c r="G635" s="2">
        <f t="shared" si="10"/>
        <v>2483497.1919999998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4380586</v>
      </c>
      <c r="D636" s="1">
        <f>'PR-RAS'!E642</f>
        <v>0</v>
      </c>
      <c r="E636" s="1">
        <v>0</v>
      </c>
      <c r="F636" s="1">
        <v>0</v>
      </c>
      <c r="G636" s="2">
        <f t="shared" si="10"/>
        <v>2781672.11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3972808</v>
      </c>
      <c r="D637" s="1">
        <f>'PR-RAS'!E643</f>
        <v>0</v>
      </c>
      <c r="E637" s="1">
        <v>0</v>
      </c>
      <c r="F637" s="1">
        <v>0</v>
      </c>
      <c r="G637" s="2">
        <f t="shared" si="10"/>
        <v>2526705.8880000003</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407777.66999999993</v>
      </c>
      <c r="E638" s="1">
        <v>0</v>
      </c>
      <c r="F638" s="1">
        <v>0</v>
      </c>
      <c r="G638" s="2">
        <f t="shared" si="10"/>
        <v>519508.75157999992</v>
      </c>
      <c r="H638" s="2">
        <f t="shared" si="11"/>
        <v>0.33000000007450581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1550816.33</v>
      </c>
      <c r="E639" s="1">
        <v>0</v>
      </c>
      <c r="F639" s="1">
        <v>0</v>
      </c>
      <c r="G639" s="2">
        <f t="shared" si="10"/>
        <v>1978841.63708</v>
      </c>
      <c r="H639" s="2">
        <f t="shared" si="11"/>
        <v>0.33000000007450581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407778</v>
      </c>
      <c r="D640" s="1">
        <f>'PR-RAS'!E646</f>
        <v>0</v>
      </c>
      <c r="E640" s="1">
        <v>0</v>
      </c>
      <c r="F640" s="1">
        <v>0</v>
      </c>
      <c r="G640" s="2">
        <f t="shared" si="10"/>
        <v>260570.14199999999</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165625</v>
      </c>
      <c r="D641" s="1">
        <f>'PR-RAS'!E647</f>
        <v>226123.53</v>
      </c>
      <c r="E641" s="1">
        <v>0</v>
      </c>
      <c r="F641" s="1">
        <v>0</v>
      </c>
      <c r="G641" s="2">
        <f t="shared" si="10"/>
        <v>395438.11840000004</v>
      </c>
      <c r="H641" s="2">
        <f t="shared" si="11"/>
        <v>0.47000000000116415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4389048</v>
      </c>
      <c r="D642" s="1">
        <f>'PR-RAS'!E649</f>
        <v>98486.38</v>
      </c>
      <c r="E642" s="1">
        <v>0</v>
      </c>
      <c r="F642" s="1">
        <v>0</v>
      </c>
      <c r="G642" s="2">
        <f t="shared" si="10"/>
        <v>2939639.3071599999</v>
      </c>
      <c r="H642" s="2">
        <f t="shared" si="11"/>
        <v>0.38000000000465661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18037396</v>
      </c>
      <c r="D643" s="1">
        <f>'PR-RAS'!E650</f>
        <v>22152074.68</v>
      </c>
      <c r="E643" s="1">
        <v>0</v>
      </c>
      <c r="F643" s="1">
        <v>0</v>
      </c>
      <c r="G643" s="2">
        <f t="shared" si="10"/>
        <v>40023272.121119998</v>
      </c>
      <c r="H643" s="2">
        <f t="shared" si="11"/>
        <v>0.32000000029802322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22327958</v>
      </c>
      <c r="D644" s="1">
        <f>'PR-RAS'!E651</f>
        <v>19601617.579999998</v>
      </c>
      <c r="E644" s="1">
        <v>0</v>
      </c>
      <c r="F644" s="1">
        <v>0</v>
      </c>
      <c r="G644" s="2">
        <f t="shared" si="10"/>
        <v>39564557.201880001</v>
      </c>
      <c r="H644" s="2">
        <f t="shared" si="11"/>
        <v>0.42000000178813934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98486</v>
      </c>
      <c r="D645" s="1">
        <f>'PR-RAS'!E652</f>
        <v>2648943.4800000004</v>
      </c>
      <c r="E645" s="1">
        <v>0</v>
      </c>
      <c r="F645" s="1">
        <v>0</v>
      </c>
      <c r="G645" s="2">
        <f t="shared" si="10"/>
        <v>3475264.1862400007</v>
      </c>
      <c r="H645" s="2">
        <f t="shared" si="11"/>
        <v>0.48000000044703484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8</v>
      </c>
      <c r="E646" s="1">
        <v>0</v>
      </c>
      <c r="F646" s="1">
        <v>0</v>
      </c>
      <c r="G646" s="2">
        <f t="shared" si="10"/>
        <v>14.190000000000001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8</v>
      </c>
      <c r="E648" s="1">
        <v>0</v>
      </c>
      <c r="F648" s="1">
        <v>0</v>
      </c>
      <c r="G648" s="2">
        <f t="shared" si="10"/>
        <v>14.234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7136</v>
      </c>
      <c r="D651" s="1">
        <f>'PR-RAS'!E658</f>
        <v>44054.11</v>
      </c>
      <c r="E651" s="1">
        <v>0</v>
      </c>
      <c r="F651" s="1">
        <v>0</v>
      </c>
      <c r="G651" s="2">
        <f t="shared" si="10"/>
        <v>61908.743000000002</v>
      </c>
      <c r="H651" s="2">
        <f t="shared" si="11"/>
        <v>0.11000000000058208</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4195</v>
      </c>
      <c r="D653" s="1">
        <f>'PR-RAS'!E660</f>
        <v>2871.87</v>
      </c>
      <c r="E653" s="1">
        <v>0</v>
      </c>
      <c r="F653" s="1">
        <v>0</v>
      </c>
      <c r="G653" s="2">
        <f t="shared" si="10"/>
        <v>6480.0584799999997</v>
      </c>
      <c r="H653" s="2">
        <f t="shared" si="11"/>
        <v>0.13000000000010914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3453821</v>
      </c>
      <c r="D654" s="1">
        <f>'PR-RAS'!E661</f>
        <v>3452184.3</v>
      </c>
      <c r="E654" s="1">
        <v>0</v>
      </c>
      <c r="F654" s="1">
        <v>0</v>
      </c>
      <c r="G654" s="2">
        <f t="shared" si="10"/>
        <v>6763897.8087999998</v>
      </c>
      <c r="H654" s="2">
        <f t="shared" si="11"/>
        <v>0.29999999981373549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165147</v>
      </c>
      <c r="D655" s="1">
        <f>'PR-RAS'!E662</f>
        <v>0</v>
      </c>
      <c r="E655" s="1">
        <v>0</v>
      </c>
      <c r="F655" s="1">
        <v>0</v>
      </c>
      <c r="G655" s="2">
        <f t="shared" si="10"/>
        <v>108006.13800000001</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235174</v>
      </c>
      <c r="D658" s="1">
        <f>'PR-RAS'!E665</f>
        <v>1049628.1499999999</v>
      </c>
      <c r="E658" s="1">
        <v>0</v>
      </c>
      <c r="F658" s="1">
        <v>0</v>
      </c>
      <c r="G658" s="2">
        <f t="shared" si="10"/>
        <v>1533720.7071</v>
      </c>
      <c r="H658" s="2">
        <f t="shared" si="11"/>
        <v>0.14999999990686774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100000</v>
      </c>
      <c r="E659" s="1">
        <v>0</v>
      </c>
      <c r="F659" s="1">
        <v>0</v>
      </c>
      <c r="G659" s="2">
        <f t="shared" si="10"/>
        <v>131600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12000</v>
      </c>
      <c r="D661" s="1">
        <f>'PR-RAS'!E668</f>
        <v>0</v>
      </c>
      <c r="E661" s="1">
        <v>0</v>
      </c>
      <c r="F661" s="1">
        <v>0</v>
      </c>
      <c r="G661" s="2">
        <f t="shared" si="10"/>
        <v>7920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90000</v>
      </c>
      <c r="D666" s="1">
        <f>'PR-RAS'!E673</f>
        <v>0</v>
      </c>
      <c r="E666" s="1">
        <v>0</v>
      </c>
      <c r="F666" s="1">
        <v>0</v>
      </c>
      <c r="G666" s="2">
        <f t="shared" si="10"/>
        <v>59850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208831</v>
      </c>
      <c r="D691" s="1">
        <f>'PR-RAS'!E698</f>
        <v>265032.19</v>
      </c>
      <c r="E691" s="1">
        <v>0</v>
      </c>
      <c r="F691" s="1">
        <v>0</v>
      </c>
      <c r="G691" s="2">
        <f t="shared" si="10"/>
        <v>509837.81219999999</v>
      </c>
      <c r="H691" s="2">
        <f t="shared" si="11"/>
        <v>0.19000000000232831</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3915</v>
      </c>
      <c r="D705" s="1">
        <f>'PR-RAS'!E712</f>
        <v>0</v>
      </c>
      <c r="E705" s="1">
        <v>0</v>
      </c>
      <c r="F705" s="1">
        <v>0</v>
      </c>
      <c r="G705" s="2">
        <f t="shared" si="10"/>
        <v>2756.16</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3609</v>
      </c>
      <c r="D710" s="1">
        <f>'PR-RAS'!E717</f>
        <v>0</v>
      </c>
      <c r="E710" s="1">
        <v>0</v>
      </c>
      <c r="F710" s="1">
        <v>0</v>
      </c>
      <c r="G710" s="2">
        <f t="shared" si="10"/>
        <v>2558.7809999999999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13777</v>
      </c>
      <c r="D711" s="1">
        <f>'PR-RAS'!E718</f>
        <v>40134.71</v>
      </c>
      <c r="E711" s="1">
        <v>0</v>
      </c>
      <c r="F711" s="1">
        <v>0</v>
      </c>
      <c r="G711" s="2">
        <f t="shared" si="10"/>
        <v>66772.958199999994</v>
      </c>
      <c r="H711" s="2">
        <f t="shared" si="11"/>
        <v>0.29000000000087311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1000</v>
      </c>
      <c r="D712" s="1">
        <f>'PR-RAS'!E719</f>
        <v>1000</v>
      </c>
      <c r="E712" s="1">
        <v>0</v>
      </c>
      <c r="F712" s="1">
        <v>0</v>
      </c>
      <c r="G712" s="2">
        <f t="shared" si="10"/>
        <v>2133</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810</v>
      </c>
      <c r="E713" s="1">
        <v>0</v>
      </c>
      <c r="F713" s="1">
        <v>0</v>
      </c>
      <c r="G713" s="2">
        <f t="shared" si="10"/>
        <v>1153.44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41639</v>
      </c>
      <c r="D715" s="1">
        <f>'PR-RAS'!E722</f>
        <v>10726.82</v>
      </c>
      <c r="E715" s="1">
        <v>0</v>
      </c>
      <c r="F715" s="1">
        <v>0</v>
      </c>
      <c r="G715" s="2">
        <f t="shared" si="10"/>
        <v>45048.144959999998</v>
      </c>
      <c r="H715" s="2">
        <f t="shared" si="11"/>
        <v>0.18000000000029104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152571</v>
      </c>
      <c r="D718" s="1">
        <f>'PR-RAS'!E725</f>
        <v>155122.6</v>
      </c>
      <c r="E718" s="1">
        <v>0</v>
      </c>
      <c r="F718" s="1">
        <v>0</v>
      </c>
      <c r="G718" s="2">
        <f t="shared" si="10"/>
        <v>331839.21539999999</v>
      </c>
      <c r="H718" s="2">
        <f t="shared" si="11"/>
        <v>0.39999999999417923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1656</v>
      </c>
      <c r="D719" s="1">
        <f>'PR-RAS'!E726</f>
        <v>1761.89</v>
      </c>
      <c r="E719" s="1">
        <v>0</v>
      </c>
      <c r="F719" s="1">
        <v>0</v>
      </c>
      <c r="G719" s="2">
        <f t="shared" si="10"/>
        <v>3719.0820400000002</v>
      </c>
      <c r="H719" s="2">
        <f t="shared" si="11"/>
        <v>0.10999999999989996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60425</v>
      </c>
      <c r="D752" s="1">
        <f>'PR-RAS'!E759</f>
        <v>98304.37</v>
      </c>
      <c r="E752" s="1">
        <v>0</v>
      </c>
      <c r="F752" s="1">
        <v>0</v>
      </c>
      <c r="G752" s="2">
        <f t="shared" si="10"/>
        <v>193032.33874000001</v>
      </c>
      <c r="H752" s="2">
        <f t="shared" si="11"/>
        <v>0.36999999999534339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66828</v>
      </c>
      <c r="D753" s="1">
        <f>'PR-RAS'!E760</f>
        <v>0</v>
      </c>
      <c r="E753" s="1">
        <v>0</v>
      </c>
      <c r="F753" s="1">
        <v>0</v>
      </c>
      <c r="G753" s="2">
        <f t="shared" si="10"/>
        <v>50254.656000000003</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73772</v>
      </c>
      <c r="D766" s="1">
        <f>'PR-RAS'!E773</f>
        <v>0</v>
      </c>
      <c r="E766" s="1">
        <v>0</v>
      </c>
      <c r="F766" s="1">
        <v>0</v>
      </c>
      <c r="G766" s="2">
        <f t="shared" si="10"/>
        <v>56435.58</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97865</v>
      </c>
      <c r="D767" s="1">
        <f>'PR-RAS'!E774</f>
        <v>204949.29</v>
      </c>
      <c r="E767" s="1">
        <v>0</v>
      </c>
      <c r="F767" s="1">
        <v>0</v>
      </c>
      <c r="G767" s="2">
        <f t="shared" si="10"/>
        <v>388946.90228000004</v>
      </c>
      <c r="H767" s="2">
        <f t="shared" si="11"/>
        <v>0.29000000000814907</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69472</v>
      </c>
      <c r="D809" s="1">
        <f>'PR-RAS'!E816</f>
        <v>7420</v>
      </c>
      <c r="E809" s="1">
        <v>0</v>
      </c>
      <c r="F809" s="1">
        <v>0</v>
      </c>
      <c r="G809" s="2">
        <f t="shared" si="10"/>
        <v>68124.096000000005</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215000</v>
      </c>
      <c r="D812" s="1">
        <f>'PR-RAS'!E819</f>
        <v>397500</v>
      </c>
      <c r="E812" s="1">
        <v>0</v>
      </c>
      <c r="F812" s="1">
        <v>0</v>
      </c>
      <c r="G812" s="2">
        <f t="shared" si="18"/>
        <v>819110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133500</v>
      </c>
      <c r="D814" s="1">
        <f>'PR-RAS'!E821</f>
        <v>177000</v>
      </c>
      <c r="E814" s="1">
        <v>0</v>
      </c>
      <c r="F814" s="1">
        <v>0</v>
      </c>
      <c r="G814" s="2">
        <f t="shared" si="18"/>
        <v>396337.5</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25070</v>
      </c>
      <c r="D816" s="1">
        <f>'PR-RAS'!E823</f>
        <v>17500</v>
      </c>
      <c r="E816" s="1">
        <v>0</v>
      </c>
      <c r="F816" s="1">
        <v>0</v>
      </c>
      <c r="G816" s="2">
        <f t="shared" si="18"/>
        <v>48957.049999999996</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18972</v>
      </c>
      <c r="D819" s="1">
        <f>'PR-RAS'!E826</f>
        <v>30279.26</v>
      </c>
      <c r="E819" s="1">
        <v>0</v>
      </c>
      <c r="F819" s="1">
        <v>0</v>
      </c>
      <c r="G819" s="2">
        <f t="shared" si="18"/>
        <v>65055.965359999987</v>
      </c>
      <c r="H819" s="2">
        <f t="shared" si="19"/>
        <v>0.25999999999839929</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248889</v>
      </c>
      <c r="D821" s="1">
        <f>'PR-RAS'!E828</f>
        <v>315689.32</v>
      </c>
      <c r="E821" s="1">
        <v>0</v>
      </c>
      <c r="F821" s="1">
        <v>0</v>
      </c>
      <c r="G821" s="2">
        <f t="shared" si="18"/>
        <v>721819.46479999996</v>
      </c>
      <c r="H821" s="2">
        <f t="shared" si="19"/>
        <v>0.32000000000698492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1862123</v>
      </c>
      <c r="D823" s="1">
        <f>'PR-RAS'!E830</f>
        <v>503110.98</v>
      </c>
      <c r="E823" s="1">
        <v>0</v>
      </c>
      <c r="F823" s="1">
        <v>0</v>
      </c>
      <c r="G823" s="2">
        <f t="shared" si="18"/>
        <v>2357779.55712</v>
      </c>
      <c r="H823" s="2">
        <f t="shared" si="19"/>
        <v>2.0000000018626451E-2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715635</v>
      </c>
      <c r="D893" s="1">
        <f>'PR-RAS'!E900</f>
        <v>0</v>
      </c>
      <c r="E893" s="1">
        <v>0</v>
      </c>
      <c r="F893" s="1">
        <v>0</v>
      </c>
      <c r="G893" s="2">
        <f t="shared" si="18"/>
        <v>638346.42000000004</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715635</v>
      </c>
      <c r="E961" s="1">
        <v>0</v>
      </c>
      <c r="F961" s="1">
        <v>0</v>
      </c>
      <c r="G961" s="2">
        <f t="shared" si="18"/>
        <v>1374019.2</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61818208</v>
      </c>
      <c r="D984" s="6">
        <f>BILANCA!E6</f>
        <v>62372040.890000001</v>
      </c>
      <c r="E984" s="6">
        <v>0</v>
      </c>
      <c r="F984" s="6">
        <v>0</v>
      </c>
      <c r="G984" s="7">
        <f t="shared" ref="G984:G1241" si="22">B984/1000*C984+B984/500*D984</f>
        <v>186562.28977999999</v>
      </c>
      <c r="H984" s="7">
        <f t="shared" si="19"/>
        <v>0.10999999940395355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51442716</v>
      </c>
      <c r="D985" s="1">
        <f>BILANCA!E7</f>
        <v>49517829.730000004</v>
      </c>
      <c r="E985" s="1">
        <v>0</v>
      </c>
      <c r="F985" s="1">
        <v>0</v>
      </c>
      <c r="G985" s="2">
        <f t="shared" si="22"/>
        <v>300956.75092000002</v>
      </c>
      <c r="H985" s="2">
        <f t="shared" si="19"/>
        <v>0.26999999582767487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9965465</v>
      </c>
      <c r="D986" s="1">
        <f>BILANCA!E8</f>
        <v>10490345.93</v>
      </c>
      <c r="E986" s="1">
        <v>0</v>
      </c>
      <c r="F986" s="1">
        <v>0</v>
      </c>
      <c r="G986" s="2">
        <f t="shared" si="22"/>
        <v>92838.470579999994</v>
      </c>
      <c r="H986" s="2">
        <f t="shared" si="19"/>
        <v>7.0000000298023224E-2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9965465</v>
      </c>
      <c r="D987" s="1">
        <f>BILANCA!E9</f>
        <v>10490345.93</v>
      </c>
      <c r="E987" s="1">
        <v>0</v>
      </c>
      <c r="F987" s="1">
        <v>0</v>
      </c>
      <c r="G987" s="2">
        <f t="shared" si="22"/>
        <v>123784.62744</v>
      </c>
      <c r="H987" s="2">
        <f t="shared" si="19"/>
        <v>7.0000000298023224E-2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39652615</v>
      </c>
      <c r="D990" s="1">
        <f>BILANCA!E12</f>
        <v>36786388.360000007</v>
      </c>
      <c r="E990" s="1">
        <v>0</v>
      </c>
      <c r="F990" s="1">
        <v>0</v>
      </c>
      <c r="G990" s="2">
        <f t="shared" si="22"/>
        <v>792577.74204000016</v>
      </c>
      <c r="H990" s="2">
        <f t="shared" si="19"/>
        <v>0.36000000685453415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38623379</v>
      </c>
      <c r="D991" s="1">
        <f>BILANCA!E13</f>
        <v>35841252.220000006</v>
      </c>
      <c r="E991" s="1">
        <v>0</v>
      </c>
      <c r="F991" s="1">
        <v>0</v>
      </c>
      <c r="G991" s="2">
        <f t="shared" si="22"/>
        <v>882447.06752000016</v>
      </c>
      <c r="H991" s="2">
        <f t="shared" si="19"/>
        <v>0.2200000062584877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442497</v>
      </c>
      <c r="D992" s="1">
        <f>BILANCA!E14</f>
        <v>623497.22</v>
      </c>
      <c r="E992" s="1">
        <v>0</v>
      </c>
      <c r="F992" s="1">
        <v>0</v>
      </c>
      <c r="G992" s="2">
        <f t="shared" si="22"/>
        <v>15205.422959999998</v>
      </c>
      <c r="H992" s="2">
        <f t="shared" si="19"/>
        <v>0.21999999997206032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22699834</v>
      </c>
      <c r="D993" s="1">
        <f>BILANCA!E15</f>
        <v>15511573.890000001</v>
      </c>
      <c r="E993" s="1">
        <v>0</v>
      </c>
      <c r="F993" s="1">
        <v>0</v>
      </c>
      <c r="G993" s="2">
        <f t="shared" si="22"/>
        <v>537229.81779999996</v>
      </c>
      <c r="H993" s="2">
        <f t="shared" si="19"/>
        <v>0.10999999940395355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16853785</v>
      </c>
      <c r="D994" s="1">
        <f>BILANCA!E16</f>
        <v>20151775.199999999</v>
      </c>
      <c r="E994" s="1">
        <v>0</v>
      </c>
      <c r="F994" s="1">
        <v>0</v>
      </c>
      <c r="G994" s="2">
        <f t="shared" si="22"/>
        <v>628730.68939999992</v>
      </c>
      <c r="H994" s="2">
        <f t="shared" si="19"/>
        <v>0.19999999925494194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11237009</v>
      </c>
      <c r="D995" s="1">
        <f>BILANCA!E17</f>
        <v>12429746.35</v>
      </c>
      <c r="E995" s="1">
        <v>0</v>
      </c>
      <c r="F995" s="1">
        <v>0</v>
      </c>
      <c r="G995" s="2">
        <f t="shared" si="22"/>
        <v>433158.02039999998</v>
      </c>
      <c r="H995" s="2">
        <f t="shared" si="19"/>
        <v>0.34999999962747097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12609746</v>
      </c>
      <c r="D996" s="1">
        <f>BILANCA!E18</f>
        <v>12875340.439999999</v>
      </c>
      <c r="E996" s="1">
        <v>0</v>
      </c>
      <c r="F996" s="1">
        <v>0</v>
      </c>
      <c r="G996" s="2">
        <f t="shared" si="22"/>
        <v>498685.54943999997</v>
      </c>
      <c r="H996" s="2">
        <f t="shared" si="19"/>
        <v>0.43999999947845936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772502</v>
      </c>
      <c r="D997" s="1">
        <f>BILANCA!E19</f>
        <v>615923.64999999991</v>
      </c>
      <c r="E997" s="1">
        <v>0</v>
      </c>
      <c r="F997" s="1">
        <v>0</v>
      </c>
      <c r="G997" s="2">
        <f t="shared" si="22"/>
        <v>28060.890199999994</v>
      </c>
      <c r="H997" s="2">
        <f t="shared" si="19"/>
        <v>0.35000000009313226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531760</v>
      </c>
      <c r="D998" s="1">
        <f>BILANCA!E20</f>
        <v>573377.88</v>
      </c>
      <c r="E998" s="1">
        <v>0</v>
      </c>
      <c r="F998" s="1">
        <v>0</v>
      </c>
      <c r="G998" s="2">
        <f t="shared" si="22"/>
        <v>25177.736400000002</v>
      </c>
      <c r="H998" s="2">
        <f t="shared" si="19"/>
        <v>0.11999999999534339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6265</v>
      </c>
      <c r="D999" s="1">
        <f>BILANCA!E21</f>
        <v>6265.09</v>
      </c>
      <c r="E999" s="1">
        <v>0</v>
      </c>
      <c r="F999" s="1">
        <v>0</v>
      </c>
      <c r="G999" s="2">
        <f t="shared" si="22"/>
        <v>300.72288000000003</v>
      </c>
      <c r="H999" s="2">
        <f t="shared" si="19"/>
        <v>9.0000000000145519E-2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22669</v>
      </c>
      <c r="D1000" s="1">
        <f>BILANCA!E22</f>
        <v>22669.37</v>
      </c>
      <c r="E1000" s="1">
        <v>0</v>
      </c>
      <c r="F1000" s="1">
        <v>0</v>
      </c>
      <c r="G1000" s="2">
        <f t="shared" si="22"/>
        <v>1156.1315800000002</v>
      </c>
      <c r="H1000" s="2">
        <f t="shared" si="19"/>
        <v>0.36999999999898137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1528617</v>
      </c>
      <c r="D1004" s="1">
        <f>BILANCA!E26</f>
        <v>1533467</v>
      </c>
      <c r="E1004" s="1">
        <v>0</v>
      </c>
      <c r="F1004" s="1">
        <v>0</v>
      </c>
      <c r="G1004" s="2">
        <f t="shared" si="22"/>
        <v>96506.570999999996</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1316809</v>
      </c>
      <c r="D1006" s="1">
        <f>BILANCA!E28</f>
        <v>1519855.69</v>
      </c>
      <c r="E1006" s="1">
        <v>0</v>
      </c>
      <c r="F1006" s="1">
        <v>0</v>
      </c>
      <c r="G1006" s="2">
        <f t="shared" si="22"/>
        <v>100199.96874</v>
      </c>
      <c r="H1006" s="2">
        <f t="shared" si="19"/>
        <v>0.31000000005587935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139650</v>
      </c>
      <c r="E1007" s="1">
        <v>0</v>
      </c>
      <c r="F1007" s="1">
        <v>0</v>
      </c>
      <c r="G1007" s="2">
        <f t="shared" si="22"/>
        <v>6703.2</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17500</v>
      </c>
      <c r="D1008" s="1">
        <f>BILANCA!E30</f>
        <v>164500</v>
      </c>
      <c r="E1008" s="1">
        <v>0</v>
      </c>
      <c r="F1008" s="1">
        <v>0</v>
      </c>
      <c r="G1008" s="2">
        <f t="shared" si="22"/>
        <v>8662.5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17500</v>
      </c>
      <c r="D1012" s="1">
        <f>BILANCA!E34</f>
        <v>24850</v>
      </c>
      <c r="E1012" s="1">
        <v>0</v>
      </c>
      <c r="F1012" s="1">
        <v>0</v>
      </c>
      <c r="G1012" s="2">
        <f t="shared" si="22"/>
        <v>1948.8000000000002</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256734</v>
      </c>
      <c r="D1023" s="1">
        <f>BILANCA!E45</f>
        <v>189562.48999999976</v>
      </c>
      <c r="E1023" s="1">
        <v>0</v>
      </c>
      <c r="F1023" s="1">
        <v>0</v>
      </c>
      <c r="G1023" s="2">
        <f t="shared" si="22"/>
        <v>25434.359199999981</v>
      </c>
      <c r="H1023" s="2">
        <f t="shared" si="19"/>
        <v>0.48999999975785613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178837</v>
      </c>
      <c r="D1025" s="1">
        <f>BILANCA!E47</f>
        <v>211336.69</v>
      </c>
      <c r="E1025" s="1">
        <v>0</v>
      </c>
      <c r="F1025" s="1">
        <v>0</v>
      </c>
      <c r="G1025" s="2">
        <f t="shared" si="22"/>
        <v>25263.435960000003</v>
      </c>
      <c r="H1025" s="2">
        <f t="shared" si="19"/>
        <v>0.30999999999767169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1593198</v>
      </c>
      <c r="D1026" s="1">
        <f>BILANCA!E48</f>
        <v>1635198.42</v>
      </c>
      <c r="E1026" s="1">
        <v>0</v>
      </c>
      <c r="F1026" s="1">
        <v>0</v>
      </c>
      <c r="G1026" s="2">
        <f t="shared" si="22"/>
        <v>209134.57811999999</v>
      </c>
      <c r="H1026" s="2">
        <f t="shared" si="19"/>
        <v>0.41999999992549419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1515301</v>
      </c>
      <c r="D1028" s="1">
        <f>BILANCA!E50</f>
        <v>1656972.62</v>
      </c>
      <c r="E1028" s="1">
        <v>0</v>
      </c>
      <c r="F1028" s="1">
        <v>0</v>
      </c>
      <c r="G1028" s="2">
        <f t="shared" si="22"/>
        <v>217316.0808</v>
      </c>
      <c r="H1028" s="2">
        <f t="shared" si="19"/>
        <v>0.37999999988824129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179729</v>
      </c>
      <c r="D1032" s="1">
        <f>BILANCA!E54</f>
        <v>188938.52</v>
      </c>
      <c r="E1032" s="1">
        <v>0</v>
      </c>
      <c r="F1032" s="1">
        <v>0</v>
      </c>
      <c r="G1032" s="2">
        <f t="shared" si="22"/>
        <v>27322.695959999997</v>
      </c>
      <c r="H1032" s="2">
        <f t="shared" si="19"/>
        <v>0.48000000001047738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179729</v>
      </c>
      <c r="D1033" s="1">
        <f>BILANCA!E55</f>
        <v>188938.52</v>
      </c>
      <c r="E1033" s="1">
        <v>0</v>
      </c>
      <c r="F1033" s="1">
        <v>0</v>
      </c>
      <c r="G1033" s="2">
        <f t="shared" si="22"/>
        <v>27880.302</v>
      </c>
      <c r="H1033" s="2">
        <f t="shared" si="19"/>
        <v>0.48000000001047738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1824636</v>
      </c>
      <c r="D1034" s="1">
        <f>BILANCA!E56</f>
        <v>2241095.44</v>
      </c>
      <c r="E1034" s="1">
        <v>0</v>
      </c>
      <c r="F1034" s="1">
        <v>0</v>
      </c>
      <c r="G1034" s="2">
        <f t="shared" si="22"/>
        <v>321648.17087999999</v>
      </c>
      <c r="H1034" s="2">
        <f t="shared" si="19"/>
        <v>0.43999999994412065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1489686</v>
      </c>
      <c r="D1035" s="1">
        <f>BILANCA!E57</f>
        <v>1530570.85</v>
      </c>
      <c r="E1035" s="1">
        <v>0</v>
      </c>
      <c r="F1035" s="1">
        <v>0</v>
      </c>
      <c r="G1035" s="2">
        <f t="shared" si="22"/>
        <v>236643.0404</v>
      </c>
      <c r="H1035" s="2">
        <f t="shared" si="19"/>
        <v>0.14999999990686774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334950</v>
      </c>
      <c r="D1039" s="1">
        <f>BILANCA!E61</f>
        <v>710524.59</v>
      </c>
      <c r="E1039" s="1">
        <v>0</v>
      </c>
      <c r="F1039" s="1">
        <v>0</v>
      </c>
      <c r="G1039" s="2">
        <f t="shared" si="22"/>
        <v>98335.954079999996</v>
      </c>
      <c r="H1039" s="2">
        <f t="shared" si="19"/>
        <v>0.41000000003259629</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10375492</v>
      </c>
      <c r="D1046" s="1">
        <f>BILANCA!E68</f>
        <v>12854211.159999998</v>
      </c>
      <c r="E1046" s="1">
        <v>0</v>
      </c>
      <c r="F1046" s="1">
        <v>0</v>
      </c>
      <c r="G1046" s="2">
        <f t="shared" si="22"/>
        <v>2273286.6021599998</v>
      </c>
      <c r="H1046" s="2">
        <f t="shared" si="19"/>
        <v>0.15999999828636646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98486</v>
      </c>
      <c r="D1047" s="1">
        <f>BILANCA!E69</f>
        <v>2648943.48</v>
      </c>
      <c r="E1047" s="1">
        <v>0</v>
      </c>
      <c r="F1047" s="1">
        <v>0</v>
      </c>
      <c r="G1047" s="2">
        <f t="shared" si="22"/>
        <v>345367.86943999998</v>
      </c>
      <c r="H1047" s="2">
        <f t="shared" si="19"/>
        <v>0.47999999998137355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98477</v>
      </c>
      <c r="D1048" s="1">
        <f>BILANCA!E70</f>
        <v>2648943.48</v>
      </c>
      <c r="E1048" s="1">
        <v>0</v>
      </c>
      <c r="F1048" s="1">
        <v>0</v>
      </c>
      <c r="G1048" s="2">
        <f t="shared" si="22"/>
        <v>350763.65740000003</v>
      </c>
      <c r="H1048" s="2">
        <f t="shared" si="19"/>
        <v>0.47999999998137355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98477</v>
      </c>
      <c r="D1050" s="1">
        <f>BILANCA!E72</f>
        <v>2648943.48</v>
      </c>
      <c r="E1050" s="1">
        <v>0</v>
      </c>
      <c r="F1050" s="1">
        <v>0</v>
      </c>
      <c r="G1050" s="2">
        <f t="shared" si="22"/>
        <v>361556.38532</v>
      </c>
      <c r="H1050" s="2">
        <f t="shared" si="19"/>
        <v>0.47999999998137355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9</v>
      </c>
      <c r="D1054" s="1">
        <f>BILANCA!E76</f>
        <v>0</v>
      </c>
      <c r="E1054" s="1">
        <v>0</v>
      </c>
      <c r="F1054" s="1">
        <v>0</v>
      </c>
      <c r="G1054" s="2">
        <f t="shared" si="22"/>
        <v>0.6389999999999999</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3618</v>
      </c>
      <c r="D1056" s="1">
        <f>BILANCA!E78</f>
        <v>0</v>
      </c>
      <c r="E1056" s="1">
        <v>0</v>
      </c>
      <c r="F1056" s="1">
        <v>0</v>
      </c>
      <c r="G1056" s="2">
        <f t="shared" si="22"/>
        <v>264.11399999999998</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3618</v>
      </c>
      <c r="D1064" s="1">
        <f>BILANCA!E86</f>
        <v>0</v>
      </c>
      <c r="E1064" s="1">
        <v>0</v>
      </c>
      <c r="F1064" s="1">
        <v>0</v>
      </c>
      <c r="G1064" s="2">
        <f t="shared" si="22"/>
        <v>293.05799999999999</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9297100</v>
      </c>
      <c r="D1112" s="1">
        <f>BILANCA!E134</f>
        <v>9297100</v>
      </c>
      <c r="E1112" s="1">
        <v>0</v>
      </c>
      <c r="F1112" s="1">
        <v>0</v>
      </c>
      <c r="G1112" s="2">
        <f t="shared" si="22"/>
        <v>3597977.7</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9297100</v>
      </c>
      <c r="D1113" s="1">
        <f>BILANCA!E135</f>
        <v>9297100</v>
      </c>
      <c r="E1113" s="1">
        <v>0</v>
      </c>
      <c r="F1113" s="1">
        <v>0</v>
      </c>
      <c r="G1113" s="2">
        <f t="shared" si="22"/>
        <v>3625869</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9297100</v>
      </c>
      <c r="D1117" s="1">
        <f>BILANCA!E139</f>
        <v>9297100</v>
      </c>
      <c r="E1117" s="1">
        <v>0</v>
      </c>
      <c r="F1117" s="1">
        <v>0</v>
      </c>
      <c r="G1117" s="2">
        <f t="shared" si="22"/>
        <v>3737434.2</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798902</v>
      </c>
      <c r="D1124" s="1">
        <f>BILANCA!E146</f>
        <v>677054.03</v>
      </c>
      <c r="E1124" s="1">
        <v>0</v>
      </c>
      <c r="F1124" s="1">
        <v>0</v>
      </c>
      <c r="G1124" s="2">
        <f t="shared" si="22"/>
        <v>303574.41845999996</v>
      </c>
      <c r="H1124" s="2">
        <f t="shared" si="23"/>
        <v>3.0000000027939677E-2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325241</v>
      </c>
      <c r="D1125" s="1">
        <f>BILANCA!E147</f>
        <v>258020.01</v>
      </c>
      <c r="E1125" s="1">
        <v>0</v>
      </c>
      <c r="F1125" s="1">
        <v>0</v>
      </c>
      <c r="G1125" s="2">
        <f t="shared" si="22"/>
        <v>119461.90483999999</v>
      </c>
      <c r="H1125" s="2">
        <f t="shared" si="23"/>
        <v>1.0000000009313226E-2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109959</v>
      </c>
      <c r="D1136" s="1">
        <f>BILANCA!E158</f>
        <v>15459.38</v>
      </c>
      <c r="E1136" s="1">
        <v>0</v>
      </c>
      <c r="F1136" s="1">
        <v>0</v>
      </c>
      <c r="G1136" s="2">
        <f t="shared" si="22"/>
        <v>21554.297279999999</v>
      </c>
      <c r="H1136" s="2">
        <f t="shared" si="23"/>
        <v>0.37999999999919964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834383</v>
      </c>
      <c r="D1137" s="1">
        <f>BILANCA!E159</f>
        <v>753699.95</v>
      </c>
      <c r="E1137" s="1">
        <v>0</v>
      </c>
      <c r="F1137" s="1">
        <v>0</v>
      </c>
      <c r="G1137" s="2">
        <f t="shared" si="22"/>
        <v>360634.56659999996</v>
      </c>
      <c r="H1137" s="2">
        <f t="shared" si="23"/>
        <v>5.0000000046566129E-2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9969</v>
      </c>
      <c r="D1138" s="1">
        <f>BILANCA!E160</f>
        <v>0</v>
      </c>
      <c r="E1138" s="1">
        <v>0</v>
      </c>
      <c r="F1138" s="1">
        <v>0</v>
      </c>
      <c r="G1138" s="2">
        <f t="shared" si="22"/>
        <v>1545.1949999999999</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300223</v>
      </c>
      <c r="D1140" s="1">
        <f>BILANCA!E162</f>
        <v>18100</v>
      </c>
      <c r="E1140" s="1">
        <v>0</v>
      </c>
      <c r="F1140" s="1">
        <v>0</v>
      </c>
      <c r="G1140" s="2">
        <f t="shared" si="22"/>
        <v>52818.411</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780873</v>
      </c>
      <c r="D1141" s="1">
        <f>BILANCA!E163</f>
        <v>368225.31</v>
      </c>
      <c r="E1141" s="1">
        <v>0</v>
      </c>
      <c r="F1141" s="1">
        <v>0</v>
      </c>
      <c r="G1141" s="2">
        <f t="shared" si="22"/>
        <v>239737.13196000003</v>
      </c>
      <c r="H1141" s="2">
        <f t="shared" si="23"/>
        <v>0.30999999999767169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11761</v>
      </c>
      <c r="D1142" s="1">
        <f>BILANCA!E164</f>
        <v>4990.119999999999</v>
      </c>
      <c r="E1142" s="1">
        <v>0</v>
      </c>
      <c r="F1142" s="1">
        <v>0</v>
      </c>
      <c r="G1142" s="2">
        <f t="shared" si="22"/>
        <v>3456.8571599999996</v>
      </c>
      <c r="H1142" s="2">
        <f t="shared" si="23"/>
        <v>0.11999999999898137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30443</v>
      </c>
      <c r="D1144" s="1">
        <f>BILANCA!E166</f>
        <v>22474.77</v>
      </c>
      <c r="E1144" s="1">
        <v>0</v>
      </c>
      <c r="F1144" s="1">
        <v>0</v>
      </c>
      <c r="G1144" s="2">
        <f t="shared" si="22"/>
        <v>12138.19894</v>
      </c>
      <c r="H1144" s="2">
        <f t="shared" si="23"/>
        <v>0.22999999999956344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18682</v>
      </c>
      <c r="D1147" s="1">
        <f>BILANCA!E169</f>
        <v>17484.650000000001</v>
      </c>
      <c r="E1147" s="1">
        <v>0</v>
      </c>
      <c r="F1147" s="1">
        <v>0</v>
      </c>
      <c r="G1147" s="2">
        <f t="shared" si="22"/>
        <v>8798.8132000000005</v>
      </c>
      <c r="H1147" s="2">
        <f t="shared" si="23"/>
        <v>0.34999999999854481</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165625</v>
      </c>
      <c r="D1148" s="1">
        <f>BILANCA!E170</f>
        <v>226123.53</v>
      </c>
      <c r="E1148" s="1">
        <v>0</v>
      </c>
      <c r="F1148" s="1">
        <v>0</v>
      </c>
      <c r="G1148" s="2">
        <f t="shared" si="22"/>
        <v>101948.88990000001</v>
      </c>
      <c r="H1148" s="2">
        <f t="shared" si="23"/>
        <v>0.47000000000116415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165625</v>
      </c>
      <c r="D1151" s="1">
        <f>BILANCA!E173</f>
        <v>226123.53</v>
      </c>
      <c r="E1151" s="1">
        <v>0</v>
      </c>
      <c r="F1151" s="1">
        <v>0</v>
      </c>
      <c r="G1151" s="2">
        <f t="shared" si="22"/>
        <v>103802.50608000001</v>
      </c>
      <c r="H1151" s="2">
        <f t="shared" si="23"/>
        <v>0.47000000000116415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61818208</v>
      </c>
      <c r="D1152" s="1">
        <f>BILANCA!E175</f>
        <v>62372040.889999993</v>
      </c>
      <c r="E1152" s="1">
        <v>0</v>
      </c>
      <c r="F1152" s="1">
        <v>0</v>
      </c>
      <c r="G1152" s="2">
        <f t="shared" si="22"/>
        <v>31529026.972819999</v>
      </c>
      <c r="H1152" s="2">
        <f t="shared" si="23"/>
        <v>0.11000000685453415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1391142</v>
      </c>
      <c r="D1153" s="1">
        <f>BILANCA!E176</f>
        <v>1324250.6800000002</v>
      </c>
      <c r="E1153" s="1">
        <v>0</v>
      </c>
      <c r="F1153" s="1">
        <v>0</v>
      </c>
      <c r="G1153" s="2">
        <f t="shared" si="22"/>
        <v>686739.37120000017</v>
      </c>
      <c r="H1153" s="2">
        <f t="shared" si="23"/>
        <v>0.31999999983236194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675507</v>
      </c>
      <c r="D1154" s="1">
        <f>BILANCA!E177</f>
        <v>741541.3</v>
      </c>
      <c r="E1154" s="1">
        <v>0</v>
      </c>
      <c r="F1154" s="1">
        <v>0</v>
      </c>
      <c r="G1154" s="2">
        <f t="shared" si="22"/>
        <v>369118.82160000002</v>
      </c>
      <c r="H1154" s="2">
        <f t="shared" si="23"/>
        <v>0.30000000004656613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105601</v>
      </c>
      <c r="D1155" s="1">
        <f>BILANCA!E178</f>
        <v>156255.57999999999</v>
      </c>
      <c r="E1155" s="1">
        <v>0</v>
      </c>
      <c r="F1155" s="1">
        <v>0</v>
      </c>
      <c r="G1155" s="2">
        <f t="shared" si="22"/>
        <v>71915.291519999984</v>
      </c>
      <c r="H1155" s="2">
        <f t="shared" si="23"/>
        <v>0.42000000001280569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419571</v>
      </c>
      <c r="D1156" s="1">
        <f>BILANCA!E179</f>
        <v>530663.43000000005</v>
      </c>
      <c r="E1156" s="1">
        <v>0</v>
      </c>
      <c r="F1156" s="1">
        <v>0</v>
      </c>
      <c r="G1156" s="2">
        <f t="shared" si="22"/>
        <v>256195.32978</v>
      </c>
      <c r="H1156" s="2">
        <f t="shared" si="23"/>
        <v>0.43000000005122274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1380</v>
      </c>
      <c r="D1157" s="1">
        <f>BILANCA!E180</f>
        <v>1673.92</v>
      </c>
      <c r="E1157" s="1">
        <v>0</v>
      </c>
      <c r="F1157" s="1">
        <v>0</v>
      </c>
      <c r="G1157" s="2">
        <f t="shared" si="22"/>
        <v>822.64415999999994</v>
      </c>
      <c r="H1157" s="2">
        <f t="shared" si="23"/>
        <v>7.999999999992724E-2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1380</v>
      </c>
      <c r="D1160" s="1">
        <f>BILANCA!E183</f>
        <v>1673.92</v>
      </c>
      <c r="E1160" s="1">
        <v>0</v>
      </c>
      <c r="F1160" s="1">
        <v>0</v>
      </c>
      <c r="G1160" s="2">
        <f t="shared" si="22"/>
        <v>836.82767999999999</v>
      </c>
      <c r="H1160" s="2">
        <f t="shared" si="23"/>
        <v>7.999999999992724E-2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27935</v>
      </c>
      <c r="D1161" s="1">
        <f>BILANCA!E184</f>
        <v>38300</v>
      </c>
      <c r="E1161" s="1">
        <v>0</v>
      </c>
      <c r="F1161" s="1">
        <v>0</v>
      </c>
      <c r="G1161" s="2">
        <f t="shared" si="22"/>
        <v>18607.23</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t="str">
        <f>BILANCA!E185</f>
        <v>,</v>
      </c>
      <c r="E1162" s="1">
        <v>0</v>
      </c>
      <c r="F1162" s="1">
        <v>0</v>
      </c>
      <c r="G1162" s="2" t="e">
        <f>B1162/1000*C1162+B1162/500*D1162</f>
        <v>#VALUE!</v>
      </c>
      <c r="H1162" s="2" t="e">
        <f>ABS(C1162-ROUND(C1162,0))+ABS(D1162-ROUND(D1162,0))</f>
        <v>#VALUE!</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3945.18</v>
      </c>
      <c r="E1163" s="1">
        <v>0</v>
      </c>
      <c r="F1163" s="1">
        <v>0</v>
      </c>
      <c r="G1163" s="2">
        <f t="shared" si="22"/>
        <v>1420.2647999999999</v>
      </c>
      <c r="H1163" s="2">
        <f t="shared" si="23"/>
        <v>0.17999999999983629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121020</v>
      </c>
      <c r="D1165" s="1">
        <f>BILANCA!E188</f>
        <v>10703.19</v>
      </c>
      <c r="E1165" s="1">
        <v>0</v>
      </c>
      <c r="F1165" s="1">
        <v>0</v>
      </c>
      <c r="G1165" s="2">
        <f t="shared" si="22"/>
        <v>25921.601159999998</v>
      </c>
      <c r="H1165" s="2">
        <f t="shared" si="23"/>
        <v>0.19000000000050932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582709.38</v>
      </c>
      <c r="E1166" s="1">
        <v>0</v>
      </c>
      <c r="F1166" s="1">
        <v>0</v>
      </c>
      <c r="G1166" s="2">
        <f t="shared" si="22"/>
        <v>213271.63308</v>
      </c>
      <c r="H1166" s="2">
        <f t="shared" si="23"/>
        <v>0.38000000000465661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715635</v>
      </c>
      <c r="D1183" s="1">
        <f>BILANCA!E206</f>
        <v>0</v>
      </c>
      <c r="E1183" s="1">
        <v>0</v>
      </c>
      <c r="F1183" s="1">
        <v>0</v>
      </c>
      <c r="G1183" s="2">
        <f t="shared" si="22"/>
        <v>143127</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715635</v>
      </c>
      <c r="D1184" s="1">
        <f>BILANCA!E207</f>
        <v>0</v>
      </c>
      <c r="E1184" s="1">
        <v>0</v>
      </c>
      <c r="F1184" s="1">
        <v>0</v>
      </c>
      <c r="G1184" s="2">
        <f t="shared" si="22"/>
        <v>143842.63500000001</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715635</v>
      </c>
      <c r="D1194" s="1">
        <f>BILANCA!E217</f>
        <v>0</v>
      </c>
      <c r="E1194" s="1">
        <v>0</v>
      </c>
      <c r="F1194" s="1">
        <v>0</v>
      </c>
      <c r="G1194" s="2">
        <f t="shared" si="22"/>
        <v>150998.98499999999</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60427066</v>
      </c>
      <c r="D1214" s="1">
        <f>BILANCA!E237</f>
        <v>61047790.209999993</v>
      </c>
      <c r="E1214" s="1">
        <v>0</v>
      </c>
      <c r="F1214" s="1">
        <v>0</v>
      </c>
      <c r="G1214" s="2">
        <f t="shared" si="22"/>
        <v>42162731.323019996</v>
      </c>
      <c r="H1214" s="2">
        <f t="shared" si="23"/>
        <v>0.20999999344348907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60024181</v>
      </c>
      <c r="D1215" s="1">
        <f>BILANCA!E238</f>
        <v>58814929.729999997</v>
      </c>
      <c r="E1215" s="1">
        <v>0</v>
      </c>
      <c r="F1215" s="1">
        <v>0</v>
      </c>
      <c r="G1215" s="2">
        <f t="shared" si="22"/>
        <v>41215737.386720002</v>
      </c>
      <c r="H1215" s="2">
        <f t="shared" si="23"/>
        <v>0.27000000327825546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60739816</v>
      </c>
      <c r="D1216" s="1">
        <f>BILANCA!E239</f>
        <v>58814929.729999997</v>
      </c>
      <c r="E1216" s="1">
        <v>0</v>
      </c>
      <c r="F1216" s="1">
        <v>0</v>
      </c>
      <c r="G1216" s="2">
        <f t="shared" si="22"/>
        <v>41560134.382179998</v>
      </c>
      <c r="H1216" s="2">
        <f t="shared" si="23"/>
        <v>0.27000000327825546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60739816</v>
      </c>
      <c r="D1217" s="1">
        <f>BILANCA!E240</f>
        <v>58814929.729999997</v>
      </c>
      <c r="E1217" s="1">
        <v>0</v>
      </c>
      <c r="F1217" s="1">
        <v>0</v>
      </c>
      <c r="G1217" s="2">
        <f t="shared" si="22"/>
        <v>41738504.057640001</v>
      </c>
      <c r="H1217" s="2">
        <f t="shared" si="23"/>
        <v>0.27000000327825546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715635</v>
      </c>
      <c r="D1219" s="1">
        <f>BILANCA!E242</f>
        <v>0</v>
      </c>
      <c r="E1219" s="1">
        <v>0</v>
      </c>
      <c r="F1219" s="1">
        <v>0</v>
      </c>
      <c r="G1219" s="2">
        <f t="shared" si="22"/>
        <v>168889.86</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715635</v>
      </c>
      <c r="D1220" s="1">
        <f>BILANCA!E243</f>
        <v>0</v>
      </c>
      <c r="E1220" s="1">
        <v>0</v>
      </c>
      <c r="F1220" s="1">
        <v>0</v>
      </c>
      <c r="G1220" s="2">
        <f t="shared" si="22"/>
        <v>169605.495</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-407778</v>
      </c>
      <c r="D1222" s="1">
        <f>BILANCA!E245</f>
        <v>1550816.33</v>
      </c>
      <c r="E1222" s="1">
        <v>0</v>
      </c>
      <c r="F1222" s="1">
        <v>0</v>
      </c>
      <c r="G1222" s="2">
        <f t="shared" si="22"/>
        <v>643831.26373999997</v>
      </c>
      <c r="H1222" s="2">
        <f t="shared" si="23"/>
        <v>0.33000000007450581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715635</v>
      </c>
      <c r="D1223" s="1">
        <f>BILANCA!E246</f>
        <v>3965876.84</v>
      </c>
      <c r="E1223" s="1">
        <v>0</v>
      </c>
      <c r="F1223" s="1">
        <v>0</v>
      </c>
      <c r="G1223" s="2">
        <f t="shared" si="22"/>
        <v>2075373.2831999997</v>
      </c>
      <c r="H1223" s="2">
        <f t="shared" si="23"/>
        <v>0.16000000014901161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3965876.84</v>
      </c>
      <c r="E1224" s="1">
        <v>0</v>
      </c>
      <c r="F1224" s="1">
        <v>0</v>
      </c>
      <c r="G1224" s="2">
        <f t="shared" si="22"/>
        <v>1911552.6368799999</v>
      </c>
      <c r="H1224" s="2">
        <f t="shared" si="23"/>
        <v>0.16000000014901161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715635</v>
      </c>
      <c r="D1226" s="1">
        <f>BILANCA!E249</f>
        <v>0</v>
      </c>
      <c r="E1226" s="1">
        <v>0</v>
      </c>
      <c r="F1226" s="1">
        <v>0</v>
      </c>
      <c r="G1226" s="2">
        <f t="shared" si="22"/>
        <v>173899.30499999999</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1123413</v>
      </c>
      <c r="D1227" s="1">
        <f>BILANCA!E250</f>
        <v>2415060.5099999998</v>
      </c>
      <c r="E1227" s="1">
        <v>0</v>
      </c>
      <c r="F1227" s="1">
        <v>0</v>
      </c>
      <c r="G1227" s="2">
        <f t="shared" si="22"/>
        <v>1452662.30088</v>
      </c>
      <c r="H1227" s="2">
        <f t="shared" si="23"/>
        <v>0.49000000022351742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176355</v>
      </c>
      <c r="D1228" s="1">
        <f>BILANCA!E251</f>
        <v>0</v>
      </c>
      <c r="E1228" s="1">
        <v>0</v>
      </c>
      <c r="F1228" s="1">
        <v>0</v>
      </c>
      <c r="G1228" s="2">
        <f t="shared" si="22"/>
        <v>43206.974999999999</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947058</v>
      </c>
      <c r="D1229" s="1">
        <f>BILANCA!E252</f>
        <v>2415060.5099999998</v>
      </c>
      <c r="E1229" s="1">
        <v>0</v>
      </c>
      <c r="F1229" s="1">
        <v>0</v>
      </c>
      <c r="G1229" s="2">
        <f t="shared" si="22"/>
        <v>1421186.0389199997</v>
      </c>
      <c r="H1229" s="2">
        <f t="shared" si="23"/>
        <v>0.49000000022351742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798901</v>
      </c>
      <c r="D1232" s="1">
        <f>BILANCA!E255</f>
        <v>677054.03</v>
      </c>
      <c r="E1232" s="1">
        <v>0</v>
      </c>
      <c r="F1232" s="1">
        <v>0</v>
      </c>
      <c r="G1232" s="2">
        <f t="shared" si="22"/>
        <v>536099.25594000006</v>
      </c>
      <c r="H1232" s="2">
        <f t="shared" si="23"/>
        <v>3.0000000027939677E-2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11762</v>
      </c>
      <c r="D1233" s="1">
        <f>BILANCA!E256</f>
        <v>4990.12</v>
      </c>
      <c r="E1233" s="1">
        <v>0</v>
      </c>
      <c r="F1233" s="1">
        <v>0</v>
      </c>
      <c r="G1233" s="2">
        <f t="shared" si="22"/>
        <v>5435.5599999999995</v>
      </c>
      <c r="H1233" s="2">
        <f t="shared" si="23"/>
        <v>0.11999999999989086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4585711</v>
      </c>
      <c r="D1236" s="1">
        <f>BILANCA!E259</f>
        <v>4644028.57</v>
      </c>
      <c r="E1236" s="1">
        <v>0</v>
      </c>
      <c r="F1236" s="1">
        <v>0</v>
      </c>
      <c r="G1236" s="2">
        <f t="shared" si="22"/>
        <v>3510063.3394200001</v>
      </c>
      <c r="H1236" s="2">
        <f t="shared" si="23"/>
        <v>0.42999999970197678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4585711</v>
      </c>
      <c r="D1237" s="1">
        <f>BILANCA!E260</f>
        <v>4644028.57</v>
      </c>
      <c r="E1237" s="1">
        <v>0</v>
      </c>
      <c r="F1237" s="1">
        <v>0</v>
      </c>
      <c r="G1237" s="2">
        <f t="shared" si="22"/>
        <v>3523937.1075600004</v>
      </c>
      <c r="H1237" s="2">
        <f t="shared" si="23"/>
        <v>0.42999999970197678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1405163</v>
      </c>
      <c r="D1240" s="1">
        <f>BILANCA!E264</f>
        <v>979050.11</v>
      </c>
      <c r="E1240" s="1">
        <v>0</v>
      </c>
      <c r="F1240" s="1">
        <v>0</v>
      </c>
      <c r="G1240" s="2">
        <f t="shared" si="22"/>
        <v>864358.64754000003</v>
      </c>
      <c r="H1240" s="2">
        <f t="shared" si="23"/>
        <v>0.10999999998603016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174612</v>
      </c>
      <c r="D1241" s="1">
        <f>BILANCA!E265</f>
        <v>66229.23</v>
      </c>
      <c r="E1241" s="1">
        <v>0</v>
      </c>
      <c r="F1241" s="1">
        <v>0</v>
      </c>
      <c r="G1241" s="2">
        <f t="shared" si="22"/>
        <v>79224.178679999997</v>
      </c>
      <c r="H1241" s="2">
        <f t="shared" si="23"/>
        <v>0.22999999999592546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30443</v>
      </c>
      <c r="D1242" s="1">
        <f>BILANCA!E266</f>
        <v>22474.77</v>
      </c>
      <c r="E1242" s="1">
        <v>0</v>
      </c>
      <c r="F1242" s="1">
        <v>0</v>
      </c>
      <c r="G1242" s="2">
        <f t="shared" ref="G1242:G1479" si="24">B1242/1000*C1242+B1242/500*D1242</f>
        <v>19526.667860000001</v>
      </c>
      <c r="H1242" s="2">
        <f t="shared" si="23"/>
        <v>0.22999999999956344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3618</v>
      </c>
      <c r="D1247" s="1">
        <f>BILANCA!E271</f>
        <v>0</v>
      </c>
      <c r="E1247" s="1">
        <v>0</v>
      </c>
      <c r="F1247" s="1">
        <v>0</v>
      </c>
      <c r="G1247" s="2">
        <f t="shared" si="24"/>
        <v>955.15200000000004</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75639</v>
      </c>
      <c r="D1263" s="1">
        <f>BILANCA!E287</f>
        <v>0</v>
      </c>
      <c r="E1263" s="1">
        <v>0</v>
      </c>
      <c r="F1263" s="1">
        <v>0</v>
      </c>
      <c r="G1263" s="2">
        <f t="shared" si="24"/>
        <v>21178.920000000002</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599868</v>
      </c>
      <c r="D1264" s="1">
        <f>BILANCA!E288</f>
        <v>741541.3</v>
      </c>
      <c r="E1264" s="1">
        <v>0</v>
      </c>
      <c r="F1264" s="1">
        <v>0</v>
      </c>
      <c r="G1264" s="2">
        <f t="shared" si="24"/>
        <v>585309.11860000005</v>
      </c>
      <c r="H1264" s="2">
        <f t="shared" si="23"/>
        <v>0.30000000004656613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582709.38</v>
      </c>
      <c r="E1266" s="1">
        <v>0</v>
      </c>
      <c r="F1266" s="1">
        <v>0</v>
      </c>
      <c r="G1266" s="2">
        <f t="shared" si="24"/>
        <v>329813.50907999999</v>
      </c>
      <c r="H1266" s="2">
        <f t="shared" si="23"/>
        <v>0.38000000000465661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715635</v>
      </c>
      <c r="D1270" s="1">
        <f>BILANCA!E294</f>
        <v>0</v>
      </c>
      <c r="E1270" s="1">
        <v>0</v>
      </c>
      <c r="F1270" s="1">
        <v>0</v>
      </c>
      <c r="G1270" s="2">
        <f t="shared" si="24"/>
        <v>205387.245</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200</v>
      </c>
      <c r="E1273" s="1">
        <v>0</v>
      </c>
      <c r="F1273" s="1">
        <v>0</v>
      </c>
      <c r="G1273" s="2">
        <f t="shared" si="24"/>
        <v>115.99999999999999</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120266</v>
      </c>
      <c r="D1275" s="1">
        <f>BILANCA!E299</f>
        <v>9259.41</v>
      </c>
      <c r="E1275" s="1">
        <v>0</v>
      </c>
      <c r="F1275" s="1">
        <v>0</v>
      </c>
      <c r="G1275" s="2">
        <f t="shared" si="24"/>
        <v>40525.167439999997</v>
      </c>
      <c r="H1275" s="2">
        <f t="shared" si="23"/>
        <v>0.40999999999985448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3696278</v>
      </c>
      <c r="D1299" s="6">
        <f>'RAS-funkcijski'!E5</f>
        <v>4200403.3</v>
      </c>
      <c r="E1299" s="6">
        <v>0</v>
      </c>
      <c r="F1299" s="6">
        <v>0</v>
      </c>
      <c r="G1299" s="7">
        <f t="shared" si="24"/>
        <v>12097.0846</v>
      </c>
      <c r="H1299" s="7">
        <f t="shared" si="23"/>
        <v>0.29999999981373549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3696278</v>
      </c>
      <c r="D1300" s="1">
        <f>'RAS-funkcijski'!E6</f>
        <v>4200403.3</v>
      </c>
      <c r="E1300" s="1">
        <v>0</v>
      </c>
      <c r="F1300" s="1">
        <v>0</v>
      </c>
      <c r="G1300" s="2">
        <f t="shared" si="24"/>
        <v>24194.1692</v>
      </c>
      <c r="H1300" s="2">
        <f t="shared" si="23"/>
        <v>0.29999999981373549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920175</v>
      </c>
      <c r="D1301" s="1">
        <f>'RAS-funkcijski'!E7</f>
        <v>620462</v>
      </c>
      <c r="E1301" s="1">
        <v>0</v>
      </c>
      <c r="F1301" s="1">
        <v>0</v>
      </c>
      <c r="G1301" s="2">
        <f t="shared" si="24"/>
        <v>6483.2970000000005</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2776103</v>
      </c>
      <c r="D1302" s="1">
        <f>'RAS-funkcijski'!E8</f>
        <v>3579941.3</v>
      </c>
      <c r="E1302" s="1">
        <v>0</v>
      </c>
      <c r="F1302" s="1">
        <v>0</v>
      </c>
      <c r="G1302" s="2">
        <f t="shared" si="24"/>
        <v>39743.9424</v>
      </c>
      <c r="H1302" s="2">
        <f t="shared" si="23"/>
        <v>0.29999999981373549</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740150</v>
      </c>
      <c r="D1322" s="1">
        <f>'RAS-funkcijski'!E28</f>
        <v>847005.97</v>
      </c>
      <c r="E1322" s="1">
        <v>0</v>
      </c>
      <c r="F1322" s="1">
        <v>0</v>
      </c>
      <c r="G1322" s="2">
        <f t="shared" si="24"/>
        <v>58419.886559999999</v>
      </c>
      <c r="H1322" s="2">
        <f t="shared" si="23"/>
        <v>3.0000000027939677E-2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624990</v>
      </c>
      <c r="D1324" s="1">
        <f>'RAS-funkcijski'!E30</f>
        <v>746163</v>
      </c>
      <c r="E1324" s="1">
        <v>0</v>
      </c>
      <c r="F1324" s="1">
        <v>0</v>
      </c>
      <c r="G1324" s="2">
        <f t="shared" si="24"/>
        <v>55050.215999999993</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115160</v>
      </c>
      <c r="D1328" s="1">
        <f>'RAS-funkcijski'!E34</f>
        <v>100842.97</v>
      </c>
      <c r="E1328" s="1">
        <v>0</v>
      </c>
      <c r="F1328" s="1">
        <v>0</v>
      </c>
      <c r="G1328" s="2">
        <f t="shared" si="24"/>
        <v>9505.3781999999992</v>
      </c>
      <c r="H1328" s="2">
        <f t="shared" si="23"/>
        <v>2.9999999998835847E-2</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4664748</v>
      </c>
      <c r="D1329" s="1">
        <f>'RAS-funkcijski'!E35</f>
        <v>2859625.4</v>
      </c>
      <c r="E1329" s="1">
        <v>0</v>
      </c>
      <c r="F1329" s="1">
        <v>0</v>
      </c>
      <c r="G1329" s="2">
        <f t="shared" si="24"/>
        <v>321903.96279999998</v>
      </c>
      <c r="H1329" s="2">
        <f t="shared" si="23"/>
        <v>0.39999999990686774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67238</v>
      </c>
      <c r="D1333" s="1">
        <f>'RAS-funkcijski'!E39</f>
        <v>98304.37</v>
      </c>
      <c r="E1333" s="1">
        <v>0</v>
      </c>
      <c r="F1333" s="1">
        <v>0</v>
      </c>
      <c r="G1333" s="2">
        <f t="shared" si="24"/>
        <v>9234.6359000000011</v>
      </c>
      <c r="H1333" s="2">
        <f t="shared" si="23"/>
        <v>0.36999999999534339</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67238</v>
      </c>
      <c r="D1334" s="1">
        <f>'RAS-funkcijski'!E40</f>
        <v>98304.37</v>
      </c>
      <c r="E1334" s="1">
        <v>0</v>
      </c>
      <c r="F1334" s="1">
        <v>0</v>
      </c>
      <c r="G1334" s="2">
        <f t="shared" si="24"/>
        <v>9498.4826399999984</v>
      </c>
      <c r="H1334" s="2">
        <f t="shared" si="23"/>
        <v>0.36999999999534339</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249980</v>
      </c>
      <c r="D1337" s="1">
        <f>'RAS-funkcijski'!E43</f>
        <v>0</v>
      </c>
      <c r="E1337" s="1">
        <v>0</v>
      </c>
      <c r="F1337" s="1">
        <v>0</v>
      </c>
      <c r="G1337" s="2">
        <f t="shared" si="24"/>
        <v>9749.2199999999993</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249980</v>
      </c>
      <c r="D1342" s="1">
        <f>'RAS-funkcijski'!E48</f>
        <v>0</v>
      </c>
      <c r="E1342" s="1">
        <v>0</v>
      </c>
      <c r="F1342" s="1">
        <v>0</v>
      </c>
      <c r="G1342" s="2">
        <f t="shared" si="24"/>
        <v>10999.119999999999</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4158328</v>
      </c>
      <c r="D1348" s="1">
        <f>'RAS-funkcijski'!E54</f>
        <v>2461321.0299999998</v>
      </c>
      <c r="E1348" s="1">
        <v>0</v>
      </c>
      <c r="F1348" s="1">
        <v>0</v>
      </c>
      <c r="G1348" s="2">
        <f t="shared" si="24"/>
        <v>454048.50300000003</v>
      </c>
      <c r="H1348" s="2">
        <f t="shared" si="27"/>
        <v>2.9999999795109034E-2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4158328</v>
      </c>
      <c r="D1349" s="1">
        <f>'RAS-funkcijski'!E55</f>
        <v>2461321.0299999998</v>
      </c>
      <c r="E1349" s="1">
        <v>0</v>
      </c>
      <c r="F1349" s="1">
        <v>0</v>
      </c>
      <c r="G1349" s="2">
        <f t="shared" si="24"/>
        <v>463129.47305999993</v>
      </c>
      <c r="H1349" s="2">
        <f t="shared" si="27"/>
        <v>2.9999999795109034E-2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35961</v>
      </c>
      <c r="D1355" s="1">
        <f>'RAS-funkcijski'!E61</f>
        <v>300000</v>
      </c>
      <c r="E1355" s="1">
        <v>0</v>
      </c>
      <c r="F1355" s="1">
        <v>0</v>
      </c>
      <c r="G1355" s="2">
        <f t="shared" si="24"/>
        <v>36249.777000000002</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35961</v>
      </c>
      <c r="D1358" s="1">
        <f>'RAS-funkcijski'!E64</f>
        <v>300000</v>
      </c>
      <c r="E1358" s="1">
        <v>0</v>
      </c>
      <c r="F1358" s="1">
        <v>0</v>
      </c>
      <c r="G1358" s="2">
        <f t="shared" si="24"/>
        <v>38157.660000000003</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153241</v>
      </c>
      <c r="D1368" s="1">
        <f>'RAS-funkcijski'!E74</f>
        <v>0</v>
      </c>
      <c r="E1368" s="1">
        <v>0</v>
      </c>
      <c r="F1368" s="1">
        <v>0</v>
      </c>
      <c r="G1368" s="2">
        <f t="shared" si="24"/>
        <v>10726.87</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3139583</v>
      </c>
      <c r="D1369" s="1">
        <f>'RAS-funkcijski'!E75</f>
        <v>2052499.23</v>
      </c>
      <c r="E1369" s="1">
        <v>0</v>
      </c>
      <c r="F1369" s="1">
        <v>0</v>
      </c>
      <c r="G1369" s="2">
        <f t="shared" si="24"/>
        <v>514365.28365999996</v>
      </c>
      <c r="H1369" s="2">
        <f t="shared" si="27"/>
        <v>0.22999999998137355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73772</v>
      </c>
      <c r="D1370" s="1">
        <f>'RAS-funkcijski'!E76</f>
        <v>102100.38</v>
      </c>
      <c r="E1370" s="1">
        <v>0</v>
      </c>
      <c r="F1370" s="1">
        <v>0</v>
      </c>
      <c r="G1370" s="2">
        <f t="shared" si="24"/>
        <v>20014.03872</v>
      </c>
      <c r="H1370" s="2">
        <f t="shared" si="27"/>
        <v>0.38000000000465661</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1612143</v>
      </c>
      <c r="D1371" s="1">
        <f>'RAS-funkcijski'!E77</f>
        <v>429941.75</v>
      </c>
      <c r="E1371" s="1">
        <v>0</v>
      </c>
      <c r="F1371" s="1">
        <v>0</v>
      </c>
      <c r="G1371" s="2">
        <f t="shared" si="24"/>
        <v>180457.9345</v>
      </c>
      <c r="H1371" s="2">
        <f t="shared" si="27"/>
        <v>0.25</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1453668</v>
      </c>
      <c r="D1375" s="1">
        <f>'RAS-funkcijski'!E81</f>
        <v>1520457.1</v>
      </c>
      <c r="E1375" s="1">
        <v>0</v>
      </c>
      <c r="F1375" s="1">
        <v>0</v>
      </c>
      <c r="G1375" s="2">
        <f t="shared" si="24"/>
        <v>346082.82939999999</v>
      </c>
      <c r="H1375" s="2">
        <f t="shared" si="27"/>
        <v>0.10000000009313226</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4334361</v>
      </c>
      <c r="D1376" s="1">
        <f>'RAS-funkcijski'!E82</f>
        <v>2105171.1900000004</v>
      </c>
      <c r="E1376" s="1">
        <v>0</v>
      </c>
      <c r="F1376" s="1">
        <v>0</v>
      </c>
      <c r="G1376" s="2">
        <f t="shared" si="24"/>
        <v>666486.86364000011</v>
      </c>
      <c r="H1376" s="2">
        <f t="shared" si="27"/>
        <v>0.19000000040978193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138940</v>
      </c>
      <c r="D1378" s="1">
        <f>'RAS-funkcijski'!E84</f>
        <v>502965.39</v>
      </c>
      <c r="E1378" s="1">
        <v>0</v>
      </c>
      <c r="F1378" s="1">
        <v>0</v>
      </c>
      <c r="G1378" s="2">
        <f t="shared" si="24"/>
        <v>91589.662400000001</v>
      </c>
      <c r="H1378" s="2">
        <f t="shared" si="27"/>
        <v>0.39000000001396984</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69603</v>
      </c>
      <c r="D1379" s="1">
        <f>'RAS-funkcijski'!E85</f>
        <v>73169.23</v>
      </c>
      <c r="E1379" s="1">
        <v>0</v>
      </c>
      <c r="F1379" s="1">
        <v>0</v>
      </c>
      <c r="G1379" s="2">
        <f t="shared" si="24"/>
        <v>17491.258259999999</v>
      </c>
      <c r="H1379" s="2">
        <f t="shared" si="27"/>
        <v>0.22999999999592546</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795754</v>
      </c>
      <c r="D1380" s="1">
        <f>'RAS-funkcijski'!E86</f>
        <v>1199976.79</v>
      </c>
      <c r="E1380" s="1">
        <v>0</v>
      </c>
      <c r="F1380" s="1">
        <v>0</v>
      </c>
      <c r="G1380" s="2">
        <f t="shared" si="24"/>
        <v>262048.02156000002</v>
      </c>
      <c r="H1380" s="2">
        <f t="shared" si="27"/>
        <v>0.2099999999627471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3330064</v>
      </c>
      <c r="D1382" s="1">
        <f>'RAS-funkcijski'!E88</f>
        <v>329059.78000000003</v>
      </c>
      <c r="E1382" s="1">
        <v>0</v>
      </c>
      <c r="F1382" s="1">
        <v>0</v>
      </c>
      <c r="G1382" s="2">
        <f t="shared" si="24"/>
        <v>335007.41904000001</v>
      </c>
      <c r="H1382" s="2">
        <f t="shared" si="27"/>
        <v>0.21999999997206032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1120364</v>
      </c>
      <c r="D1401" s="1">
        <f>'RAS-funkcijski'!E107</f>
        <v>2077259.51</v>
      </c>
      <c r="E1401" s="1">
        <v>0</v>
      </c>
      <c r="F1401" s="1">
        <v>0</v>
      </c>
      <c r="G1401" s="2">
        <f t="shared" si="24"/>
        <v>543312.95105999999</v>
      </c>
      <c r="H1401" s="2">
        <f t="shared" si="27"/>
        <v>0.48999999999068677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708500</v>
      </c>
      <c r="D1402" s="1">
        <f>'RAS-funkcijski'!E108</f>
        <v>1429792.25</v>
      </c>
      <c r="E1402" s="1">
        <v>0</v>
      </c>
      <c r="F1402" s="1">
        <v>0</v>
      </c>
      <c r="G1402" s="2">
        <f t="shared" si="24"/>
        <v>371080.788</v>
      </c>
      <c r="H1402" s="2">
        <f t="shared" si="27"/>
        <v>0.25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224500</v>
      </c>
      <c r="D1403" s="1">
        <f>'RAS-funkcijski'!E109</f>
        <v>140000</v>
      </c>
      <c r="E1403" s="1">
        <v>0</v>
      </c>
      <c r="F1403" s="1">
        <v>0</v>
      </c>
      <c r="G1403" s="2">
        <f t="shared" si="24"/>
        <v>52972.5</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187364</v>
      </c>
      <c r="D1407" s="1">
        <f>'RAS-funkcijski'!E113</f>
        <v>507467.26</v>
      </c>
      <c r="E1407" s="1">
        <v>0</v>
      </c>
      <c r="F1407" s="1">
        <v>0</v>
      </c>
      <c r="G1407" s="2">
        <f t="shared" si="24"/>
        <v>131050.53868</v>
      </c>
      <c r="H1407" s="2">
        <f t="shared" si="27"/>
        <v>0.26000000000931323</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1062314</v>
      </c>
      <c r="D1408" s="1">
        <f>'RAS-funkcijski'!E114</f>
        <v>1431066.74</v>
      </c>
      <c r="E1408" s="1">
        <v>0</v>
      </c>
      <c r="F1408" s="1">
        <v>0</v>
      </c>
      <c r="G1408" s="2">
        <f t="shared" si="24"/>
        <v>431689.22279999999</v>
      </c>
      <c r="H1408" s="2">
        <f t="shared" si="27"/>
        <v>0.26000000000931323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588430</v>
      </c>
      <c r="D1409" s="1">
        <f>'RAS-funkcijski'!E115</f>
        <v>708350.61</v>
      </c>
      <c r="E1409" s="1">
        <v>0</v>
      </c>
      <c r="F1409" s="1">
        <v>0</v>
      </c>
      <c r="G1409" s="2">
        <f t="shared" si="24"/>
        <v>222569.56542</v>
      </c>
      <c r="H1409" s="2">
        <f t="shared" si="27"/>
        <v>0.39000000001396984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377247</v>
      </c>
      <c r="D1410" s="1">
        <f>'RAS-funkcijski'!E116</f>
        <v>456647.22</v>
      </c>
      <c r="E1410" s="1">
        <v>0</v>
      </c>
      <c r="F1410" s="1">
        <v>0</v>
      </c>
      <c r="G1410" s="2">
        <f t="shared" si="24"/>
        <v>144540.64127999998</v>
      </c>
      <c r="H1410" s="2">
        <f t="shared" si="27"/>
        <v>0.21999999997206032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211183</v>
      </c>
      <c r="D1411" s="1">
        <f>'RAS-funkcijski'!E117</f>
        <v>251703.39</v>
      </c>
      <c r="E1411" s="1">
        <v>0</v>
      </c>
      <c r="F1411" s="1">
        <v>0</v>
      </c>
      <c r="G1411" s="2">
        <f t="shared" si="24"/>
        <v>80748.645140000008</v>
      </c>
      <c r="H1411" s="2">
        <f t="shared" si="27"/>
        <v>0.39000000001396984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258884</v>
      </c>
      <c r="D1420" s="1">
        <f>'RAS-funkcijski'!E126</f>
        <v>325216.13</v>
      </c>
      <c r="E1420" s="1">
        <v>0</v>
      </c>
      <c r="F1420" s="1">
        <v>0</v>
      </c>
      <c r="G1420" s="2">
        <f t="shared" si="24"/>
        <v>110936.58372</v>
      </c>
      <c r="H1420" s="2">
        <f t="shared" si="27"/>
        <v>0.13000000000465661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215000</v>
      </c>
      <c r="D1422" s="1">
        <f>'RAS-funkcijski'!E128</f>
        <v>397500</v>
      </c>
      <c r="E1422" s="1">
        <v>0</v>
      </c>
      <c r="F1422" s="1">
        <v>0</v>
      </c>
      <c r="G1422" s="2">
        <f t="shared" si="24"/>
        <v>125240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336435</v>
      </c>
      <c r="D1423" s="1">
        <f>'RAS-funkcijski'!E129</f>
        <v>282535.73000000004</v>
      </c>
      <c r="E1423" s="1">
        <v>0</v>
      </c>
      <c r="F1423" s="1">
        <v>0</v>
      </c>
      <c r="G1423" s="2">
        <f t="shared" si="24"/>
        <v>112688.30750000001</v>
      </c>
      <c r="H1423" s="2">
        <f t="shared" si="27"/>
        <v>0.26999999996041879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133500</v>
      </c>
      <c r="D1429" s="1">
        <f>'RAS-funkcijski'!E135</f>
        <v>177000</v>
      </c>
      <c r="E1429" s="1">
        <v>0</v>
      </c>
      <c r="F1429" s="1">
        <v>0</v>
      </c>
      <c r="G1429" s="2">
        <f t="shared" si="24"/>
        <v>63862.5</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45300</v>
      </c>
      <c r="D1431" s="1">
        <f>'RAS-funkcijski'!E137</f>
        <v>37699.26</v>
      </c>
      <c r="E1431" s="1">
        <v>0</v>
      </c>
      <c r="F1431" s="1">
        <v>0</v>
      </c>
      <c r="G1431" s="2">
        <f t="shared" si="24"/>
        <v>16052.903160000002</v>
      </c>
      <c r="H1431" s="2">
        <f t="shared" si="27"/>
        <v>0.26000000000203727</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143809</v>
      </c>
      <c r="D1432" s="1">
        <f>'RAS-funkcijski'!E138</f>
        <v>48935.26</v>
      </c>
      <c r="E1432" s="1">
        <v>0</v>
      </c>
      <c r="F1432" s="1">
        <v>0</v>
      </c>
      <c r="G1432" s="2">
        <f t="shared" si="24"/>
        <v>32385.055680000005</v>
      </c>
      <c r="H1432" s="2">
        <f t="shared" si="27"/>
        <v>0.26000000000203727</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13826</v>
      </c>
      <c r="D1434" s="1">
        <f>'RAS-funkcijski'!E140</f>
        <v>18901.21</v>
      </c>
      <c r="E1434" s="1">
        <v>0</v>
      </c>
      <c r="F1434" s="1">
        <v>0</v>
      </c>
      <c r="G1434" s="2">
        <f t="shared" si="24"/>
        <v>7021.4651200000008</v>
      </c>
      <c r="H1434" s="2">
        <f t="shared" si="27"/>
        <v>0.20999999999912689</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19094233</v>
      </c>
      <c r="D1435" s="13">
        <f>'RAS-funkcijski'!E141</f>
        <v>15855567.07</v>
      </c>
      <c r="E1435" s="13">
        <v>0</v>
      </c>
      <c r="F1435" s="13">
        <v>0</v>
      </c>
      <c r="G1435" s="14">
        <f t="shared" si="24"/>
        <v>6960335.2981800009</v>
      </c>
      <c r="H1435" s="14">
        <f t="shared" si="27"/>
        <v>7.0000000298023224E-2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2155143.75</v>
      </c>
      <c r="D1436" s="6">
        <f>'P-VRIO'!E5</f>
        <v>6225160.8499999996</v>
      </c>
      <c r="E1436" s="6">
        <v>0</v>
      </c>
      <c r="F1436" s="6">
        <v>0</v>
      </c>
      <c r="G1436" s="7">
        <f t="shared" si="24"/>
        <v>14605.46545</v>
      </c>
      <c r="H1436" s="7">
        <f t="shared" si="27"/>
        <v>0.40000000037252903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2155143.75</v>
      </c>
      <c r="D1437" s="1">
        <f>'P-VRIO'!E6</f>
        <v>6225160.8499999996</v>
      </c>
      <c r="E1437" s="1">
        <v>0</v>
      </c>
      <c r="F1437" s="1">
        <v>0</v>
      </c>
      <c r="G1437" s="2">
        <f t="shared" si="24"/>
        <v>29210.930899999999</v>
      </c>
      <c r="H1437" s="2">
        <f t="shared" si="27"/>
        <v>0.40000000037252903</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2155143.75</v>
      </c>
      <c r="D1438" s="1">
        <f>'P-VRIO'!E7</f>
        <v>6176356.5800000001</v>
      </c>
      <c r="E1438" s="1">
        <v>0</v>
      </c>
      <c r="F1438" s="1">
        <v>0</v>
      </c>
      <c r="G1438" s="2">
        <f t="shared" si="24"/>
        <v>43523.570729999999</v>
      </c>
      <c r="H1438" s="2">
        <f t="shared" si="27"/>
        <v>0.66999999992549419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299972.37</v>
      </c>
      <c r="D1439" s="1">
        <f>'P-VRIO'!E8</f>
        <v>0</v>
      </c>
      <c r="E1439" s="1">
        <v>0</v>
      </c>
      <c r="F1439" s="1">
        <v>0</v>
      </c>
      <c r="G1439" s="2">
        <f t="shared" si="24"/>
        <v>1199.88948</v>
      </c>
      <c r="H1439" s="2">
        <f t="shared" si="27"/>
        <v>0.36999999999534339</v>
      </c>
      <c r="I1439" s="10">
        <f t="shared" ref="I1439:I1444" si="28">G1439*H1439</f>
        <v>443.95910759441261</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1855171.38</v>
      </c>
      <c r="D1440" s="1">
        <f>'P-VRIO'!E9</f>
        <v>6172940.5800000001</v>
      </c>
      <c r="E1440" s="1">
        <v>0</v>
      </c>
      <c r="F1440" s="1">
        <v>0</v>
      </c>
      <c r="G1440" s="2">
        <f t="shared" si="24"/>
        <v>71005.262699999992</v>
      </c>
      <c r="H1440" s="2">
        <f t="shared" si="27"/>
        <v>0.79999999981373549</v>
      </c>
      <c r="I1440" s="10">
        <f t="shared" si="28"/>
        <v>56804.210146774232</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3416</v>
      </c>
      <c r="E1443" s="1">
        <v>0</v>
      </c>
      <c r="F1443" s="1">
        <v>0</v>
      </c>
      <c r="G1443" s="2">
        <f t="shared" si="24"/>
        <v>54.655999999999999</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48804.27</v>
      </c>
      <c r="E1445" s="1">
        <v>0</v>
      </c>
      <c r="F1445" s="1">
        <v>0</v>
      </c>
      <c r="G1445" s="2">
        <f t="shared" si="24"/>
        <v>976.08539999999994</v>
      </c>
      <c r="H1445" s="2">
        <f t="shared" si="27"/>
        <v>0.26999999999679858</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48804.27</v>
      </c>
      <c r="E1451" s="1">
        <v>0</v>
      </c>
      <c r="F1451" s="1">
        <v>0</v>
      </c>
      <c r="G1451" s="2">
        <f t="shared" si="24"/>
        <v>1561.7366399999999</v>
      </c>
      <c r="H1451" s="2">
        <f t="shared" si="27"/>
        <v>0.26999999999679858</v>
      </c>
      <c r="I1451" s="10">
        <f t="shared" si="29"/>
        <v>421.6688927950002</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1391142.09</v>
      </c>
      <c r="D1480" s="6"/>
      <c r="E1480" s="6">
        <v>0</v>
      </c>
      <c r="F1480" s="6">
        <v>0</v>
      </c>
      <c r="G1480" s="7">
        <f t="shared" ref="G1480:G1580" si="34">B1480/1000*C1480</f>
        <v>1391.1420900000001</v>
      </c>
      <c r="H1480" s="7">
        <f t="shared" ref="H1480:H1580" si="35">ABS(C1480-ROUND(C1480,0))</f>
        <v>9.0000000083819032E-2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13153193.169999998</v>
      </c>
      <c r="D1481" s="1">
        <v>0</v>
      </c>
      <c r="E1481" s="1">
        <v>0</v>
      </c>
      <c r="F1481" s="1">
        <v>0</v>
      </c>
      <c r="G1481" s="2">
        <f t="shared" si="34"/>
        <v>26306.386339999997</v>
      </c>
      <c r="H1481" s="2">
        <f t="shared" si="35"/>
        <v>0.16999999806284904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983975.04</v>
      </c>
      <c r="D1482" s="1">
        <v>0</v>
      </c>
      <c r="E1482" s="1">
        <v>0</v>
      </c>
      <c r="F1482" s="1">
        <v>0</v>
      </c>
      <c r="G1482" s="2">
        <f t="shared" si="34"/>
        <v>2951.9251200000003</v>
      </c>
      <c r="H1482" s="2">
        <f t="shared" si="35"/>
        <v>4.0000000037252903E-2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8330151.7699999996</v>
      </c>
      <c r="D1483" s="1">
        <v>0</v>
      </c>
      <c r="E1483" s="1">
        <v>0</v>
      </c>
      <c r="F1483" s="1">
        <v>0</v>
      </c>
      <c r="G1483" s="2">
        <f t="shared" si="34"/>
        <v>33320.607080000002</v>
      </c>
      <c r="H1483" s="2">
        <f t="shared" si="35"/>
        <v>0.23000000044703484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1691470.62</v>
      </c>
      <c r="D1484" s="1">
        <v>0</v>
      </c>
      <c r="E1484" s="1">
        <v>0</v>
      </c>
      <c r="F1484" s="1">
        <v>0</v>
      </c>
      <c r="G1484" s="2">
        <f t="shared" si="34"/>
        <v>8457.3531000000003</v>
      </c>
      <c r="H1484" s="2">
        <f t="shared" si="35"/>
        <v>0.37999999988824129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5582275.0800000001</v>
      </c>
      <c r="D1485" s="1">
        <v>0</v>
      </c>
      <c r="E1485" s="1">
        <v>0</v>
      </c>
      <c r="F1485" s="1">
        <v>0</v>
      </c>
      <c r="G1485" s="2">
        <f t="shared" si="34"/>
        <v>33493.650480000004</v>
      </c>
      <c r="H1485" s="2">
        <f t="shared" si="35"/>
        <v>8.0000000074505806E-2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32770.67</v>
      </c>
      <c r="D1486" s="1">
        <v>0</v>
      </c>
      <c r="E1486" s="1">
        <v>0</v>
      </c>
      <c r="F1486" s="1">
        <v>0</v>
      </c>
      <c r="G1486" s="2">
        <f t="shared" si="34"/>
        <v>229.39469</v>
      </c>
      <c r="H1486" s="2">
        <f t="shared" si="35"/>
        <v>0.33000000000174623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543551.59</v>
      </c>
      <c r="D1487" s="1">
        <v>0</v>
      </c>
      <c r="E1487" s="1">
        <v>0</v>
      </c>
      <c r="F1487" s="1">
        <v>0</v>
      </c>
      <c r="G1487" s="2">
        <f t="shared" si="34"/>
        <v>4348.4127200000003</v>
      </c>
      <c r="H1487" s="2">
        <f t="shared" si="35"/>
        <v>0.41000000003259629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260585.17</v>
      </c>
      <c r="D1489" s="1">
        <v>0</v>
      </c>
      <c r="E1489" s="1">
        <v>0</v>
      </c>
      <c r="F1489" s="1">
        <v>0</v>
      </c>
      <c r="G1489" s="2">
        <f t="shared" si="34"/>
        <v>2605.8517000000002</v>
      </c>
      <c r="H1489" s="2">
        <f t="shared" si="35"/>
        <v>0.17000000001280569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163964.89000000001</v>
      </c>
      <c r="D1490" s="1">
        <v>0</v>
      </c>
      <c r="E1490" s="1">
        <v>0</v>
      </c>
      <c r="F1490" s="1">
        <v>0</v>
      </c>
      <c r="G1490" s="2">
        <f t="shared" si="34"/>
        <v>1803.6137900000001</v>
      </c>
      <c r="H1490" s="2">
        <f t="shared" si="35"/>
        <v>0.10999999998603016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55533.75</v>
      </c>
      <c r="D1491" s="1">
        <v>0</v>
      </c>
      <c r="E1491" s="1">
        <v>0</v>
      </c>
      <c r="F1491" s="1">
        <v>0</v>
      </c>
      <c r="G1491" s="2">
        <f t="shared" si="34"/>
        <v>666.40499999999997</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3839066.36</v>
      </c>
      <c r="D1492" s="1">
        <v>0</v>
      </c>
      <c r="E1492" s="1">
        <v>0</v>
      </c>
      <c r="F1492" s="1">
        <v>0</v>
      </c>
      <c r="G1492" s="2">
        <f t="shared" si="34"/>
        <v>49907.862679999998</v>
      </c>
      <c r="H1492" s="2">
        <f t="shared" si="35"/>
        <v>0.35999999986961484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13220084.58</v>
      </c>
      <c r="D1499" s="1">
        <v>0</v>
      </c>
      <c r="E1499" s="1">
        <v>0</v>
      </c>
      <c r="F1499" s="1">
        <v>0</v>
      </c>
      <c r="G1499" s="2">
        <f t="shared" si="34"/>
        <v>264401.69160000002</v>
      </c>
      <c r="H1499" s="2">
        <f t="shared" si="35"/>
        <v>0.41999999992549419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1094981.94</v>
      </c>
      <c r="D1500" s="1">
        <v>0</v>
      </c>
      <c r="E1500" s="1">
        <v>0</v>
      </c>
      <c r="F1500" s="1">
        <v>0</v>
      </c>
      <c r="G1500" s="2">
        <f t="shared" si="34"/>
        <v>22994.620739999998</v>
      </c>
      <c r="H1500" s="2">
        <f t="shared" si="35"/>
        <v>6.0000000055879354E-2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8153110.6599999992</v>
      </c>
      <c r="D1501" s="1">
        <v>0</v>
      </c>
      <c r="E1501" s="1">
        <v>0</v>
      </c>
      <c r="F1501" s="1">
        <v>0</v>
      </c>
      <c r="G1501" s="2">
        <f t="shared" si="34"/>
        <v>179368.43451999998</v>
      </c>
      <c r="H1501" s="2">
        <f t="shared" si="35"/>
        <v>0.34000000078231096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1640816.14</v>
      </c>
      <c r="D1502" s="1">
        <v>0</v>
      </c>
      <c r="E1502" s="1">
        <v>0</v>
      </c>
      <c r="F1502" s="1">
        <v>0</v>
      </c>
      <c r="G1502" s="2">
        <f t="shared" si="34"/>
        <v>37738.771219999995</v>
      </c>
      <c r="H1502" s="2">
        <f t="shared" si="35"/>
        <v>0.13999999989755452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5471182.6699999999</v>
      </c>
      <c r="D1503" s="1">
        <v>0</v>
      </c>
      <c r="E1503" s="1">
        <v>0</v>
      </c>
      <c r="F1503" s="1">
        <v>0</v>
      </c>
      <c r="G1503" s="2">
        <f t="shared" si="34"/>
        <v>131308.38407999999</v>
      </c>
      <c r="H1503" s="2">
        <f t="shared" si="35"/>
        <v>0.33000000007450581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32476.68</v>
      </c>
      <c r="D1504" s="1">
        <v>0</v>
      </c>
      <c r="E1504" s="1">
        <v>0</v>
      </c>
      <c r="F1504" s="1">
        <v>0</v>
      </c>
      <c r="G1504" s="2">
        <f t="shared" si="34"/>
        <v>811.91700000000003</v>
      </c>
      <c r="H1504" s="2">
        <f t="shared" si="35"/>
        <v>0.31999999999970896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533186.32999999996</v>
      </c>
      <c r="D1505" s="1">
        <v>0</v>
      </c>
      <c r="E1505" s="1">
        <v>0</v>
      </c>
      <c r="F1505" s="1">
        <v>0</v>
      </c>
      <c r="G1505" s="2">
        <f t="shared" si="34"/>
        <v>13862.844579999999</v>
      </c>
      <c r="H1505" s="2">
        <f t="shared" si="35"/>
        <v>0.32999999995809048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256639.99</v>
      </c>
      <c r="D1507" s="1">
        <v>0</v>
      </c>
      <c r="E1507" s="1">
        <v>0</v>
      </c>
      <c r="F1507" s="1">
        <v>0</v>
      </c>
      <c r="G1507" s="2">
        <f t="shared" si="34"/>
        <v>7185.9197199999999</v>
      </c>
      <c r="H1507" s="2">
        <f t="shared" si="35"/>
        <v>1.0000000009313226E-2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163964.89000000001</v>
      </c>
      <c r="D1508" s="1">
        <v>0</v>
      </c>
      <c r="E1508" s="1">
        <v>0</v>
      </c>
      <c r="F1508" s="1">
        <v>0</v>
      </c>
      <c r="G1508" s="2">
        <f t="shared" si="34"/>
        <v>4754.9818100000002</v>
      </c>
      <c r="H1508" s="2">
        <f t="shared" si="35"/>
        <v>0.10999999998603016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54843.96</v>
      </c>
      <c r="D1509" s="1">
        <v>0</v>
      </c>
      <c r="E1509" s="1">
        <v>0</v>
      </c>
      <c r="F1509" s="1">
        <v>0</v>
      </c>
      <c r="G1509" s="2">
        <f t="shared" si="34"/>
        <v>1645.3188</v>
      </c>
      <c r="H1509" s="2">
        <f t="shared" si="35"/>
        <v>4.0000000000873115E-2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3256356.98</v>
      </c>
      <c r="D1510" s="1">
        <v>0</v>
      </c>
      <c r="E1510" s="1">
        <v>0</v>
      </c>
      <c r="F1510" s="1">
        <v>0</v>
      </c>
      <c r="G1510" s="2">
        <f t="shared" si="34"/>
        <v>100947.06638</v>
      </c>
      <c r="H1510" s="2">
        <f t="shared" si="35"/>
        <v>2.0000000018626451E-2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715635</v>
      </c>
      <c r="D1511" s="1">
        <v>0</v>
      </c>
      <c r="E1511" s="1">
        <v>0</v>
      </c>
      <c r="F1511" s="1">
        <v>0</v>
      </c>
      <c r="G1511" s="2">
        <f t="shared" si="34"/>
        <v>22900.32</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715635</v>
      </c>
      <c r="D1515" s="1">
        <v>0</v>
      </c>
      <c r="E1515" s="1">
        <v>0</v>
      </c>
      <c r="F1515" s="1">
        <v>0</v>
      </c>
      <c r="G1515" s="2">
        <f t="shared" si="34"/>
        <v>25762.859999999997</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1324250.6799999978</v>
      </c>
      <c r="D1517" s="1">
        <v>0</v>
      </c>
      <c r="E1517" s="1">
        <v>0</v>
      </c>
      <c r="F1517" s="1">
        <v>0</v>
      </c>
      <c r="G1517" s="2">
        <f t="shared" si="34"/>
        <v>50321.525839999915</v>
      </c>
      <c r="H1517" s="2">
        <f t="shared" si="35"/>
        <v>0.32000000216066837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1324250.6800000002</v>
      </c>
      <c r="D1576" s="1">
        <v>0</v>
      </c>
      <c r="E1576" s="1">
        <v>0</v>
      </c>
      <c r="F1576" s="1">
        <v>0</v>
      </c>
      <c r="G1576" s="2">
        <f t="shared" si="34"/>
        <v>128452.31596000002</v>
      </c>
      <c r="H1576" s="2">
        <f t="shared" si="35"/>
        <v>0.31999999983236194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9459.41</v>
      </c>
      <c r="D1577" s="1">
        <v>0</v>
      </c>
      <c r="E1577" s="1">
        <v>0</v>
      </c>
      <c r="F1577" s="1">
        <v>0</v>
      </c>
      <c r="G1577" s="2">
        <f t="shared" si="34"/>
        <v>927.02218000000005</v>
      </c>
      <c r="H1577" s="2">
        <f t="shared" si="35"/>
        <v>0.40999999999985448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732081.89</v>
      </c>
      <c r="D1578" s="1">
        <v>0</v>
      </c>
      <c r="E1578" s="1">
        <v>0</v>
      </c>
      <c r="F1578" s="1">
        <v>0</v>
      </c>
      <c r="G1578" s="2">
        <f t="shared" si="34"/>
        <v>72476.107110000012</v>
      </c>
      <c r="H1578" s="2">
        <f t="shared" si="35"/>
        <v>0.10999999998603016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582709.38</v>
      </c>
      <c r="D1579" s="1">
        <v>0</v>
      </c>
      <c r="E1579" s="1">
        <v>0</v>
      </c>
      <c r="F1579" s="1">
        <v>0</v>
      </c>
      <c r="G1579" s="2">
        <f t="shared" si="34"/>
        <v>58270.938000000002</v>
      </c>
      <c r="H1579" s="2">
        <f t="shared" si="35"/>
        <v>0.38000000000465661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31325</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16206758</v>
      </c>
      <c r="I16" s="172">
        <f>'PR-RAS'!E6</f>
        <v>21002713.989999998</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16421065</v>
      </c>
      <c r="I17" s="172">
        <f>'PR-RAS'!E151</f>
        <v>14547514.139999999</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1550816.33</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407778</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51442716</v>
      </c>
      <c r="I20" s="175">
        <f>BILANCA!E7</f>
        <v>49517829.730000004</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10375492</v>
      </c>
      <c r="I21" s="177">
        <f>BILANCA!E68</f>
        <v>12854211.159999998</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1391142</v>
      </c>
      <c r="I22" s="177">
        <f>BILANCA!E176</f>
        <v>1324250.6800000002</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60427066</v>
      </c>
      <c r="I23" s="179">
        <f>BILANCA!E237</f>
        <v>61047790.209999993</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3696278</v>
      </c>
      <c r="I24" s="175">
        <f>'RAS-funkcijski'!E5</f>
        <v>4200403.3</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4664748</v>
      </c>
      <c r="I25" s="177">
        <f>'RAS-funkcijski'!E35</f>
        <v>2859625.4</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3330064</v>
      </c>
      <c r="I26" s="177">
        <f>'RAS-funkcijski'!E88</f>
        <v>329059.78000000003</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1062314</v>
      </c>
      <c r="I27" s="177">
        <f>'RAS-funkcijski'!E114</f>
        <v>1431066.74</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19094233</v>
      </c>
      <c r="I28" s="181">
        <f>'RAS-funkcijski'!E141</f>
        <v>15855567.07</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2155143.75</v>
      </c>
      <c r="I29" s="175">
        <f>'P-VRIO'!E5</f>
        <v>6225160.8499999996</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1391142.09</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1324250.6799999978</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1324250.6800000002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270" zoomScaleNormal="100" workbookViewId="0">
      <selection activeCell="E296" sqref="E29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16206758</v>
      </c>
      <c r="E6" s="53">
        <f>E7+E44+E50+E82+E106+E124+E133+E139</f>
        <v>21002713.989999998</v>
      </c>
      <c r="F6" s="54">
        <f t="shared" ref="F6:F131" si="0">IF(D6&lt;&gt;0,IF(E6/D6&gt;=100,"&gt;&gt;100",E6/D6*100),"-")</f>
        <v>129.59232185733876</v>
      </c>
    </row>
    <row r="7" spans="1:25" ht="12.75" customHeight="1" x14ac:dyDescent="0.2">
      <c r="A7" s="55">
        <v>61</v>
      </c>
      <c r="B7" s="307" t="s">
        <v>57</v>
      </c>
      <c r="C7" s="52" t="s">
        <v>58</v>
      </c>
      <c r="D7" s="53">
        <f t="shared" ref="D7:E7" si="1">D8+D17+D23+D29+D37+D40</f>
        <v>10017556</v>
      </c>
      <c r="E7" s="53">
        <f t="shared" si="1"/>
        <v>13247016.280000001</v>
      </c>
      <c r="F7" s="54">
        <f t="shared" si="0"/>
        <v>132.23800575709285</v>
      </c>
    </row>
    <row r="8" spans="1:25" ht="12.75" customHeight="1" x14ac:dyDescent="0.2">
      <c r="A8" s="55">
        <v>611</v>
      </c>
      <c r="B8" s="87" t="s">
        <v>59</v>
      </c>
      <c r="C8" s="52" t="s">
        <v>60</v>
      </c>
      <c r="D8" s="53">
        <f t="shared" ref="D8:E8" si="2">SUM(D9:D14)-D15-D16</f>
        <v>9179593</v>
      </c>
      <c r="E8" s="53">
        <f t="shared" si="2"/>
        <v>12692273.57</v>
      </c>
      <c r="F8" s="54">
        <f t="shared" si="0"/>
        <v>138.26619077773927</v>
      </c>
    </row>
    <row r="9" spans="1:25" ht="12.75" customHeight="1" x14ac:dyDescent="0.2">
      <c r="A9" s="55">
        <v>6111</v>
      </c>
      <c r="B9" s="87" t="s">
        <v>61</v>
      </c>
      <c r="C9" s="52" t="s">
        <v>62</v>
      </c>
      <c r="D9" s="244">
        <v>8940980</v>
      </c>
      <c r="E9" s="244">
        <v>10879439.039999999</v>
      </c>
      <c r="F9" s="54">
        <f t="shared" si="0"/>
        <v>121.68061040288647</v>
      </c>
    </row>
    <row r="10" spans="1:25" ht="12.75" customHeight="1" x14ac:dyDescent="0.2">
      <c r="A10" s="55">
        <v>6112</v>
      </c>
      <c r="B10" s="87" t="s">
        <v>63</v>
      </c>
      <c r="C10" s="52" t="s">
        <v>64</v>
      </c>
      <c r="D10" s="244">
        <v>846709</v>
      </c>
      <c r="E10" s="244">
        <v>914261.08</v>
      </c>
      <c r="F10" s="54">
        <f t="shared" si="0"/>
        <v>107.97819321632343</v>
      </c>
    </row>
    <row r="11" spans="1:25" ht="12.75" customHeight="1" x14ac:dyDescent="0.2">
      <c r="A11" s="55">
        <v>6113</v>
      </c>
      <c r="B11" s="87" t="s">
        <v>65</v>
      </c>
      <c r="C11" s="52" t="s">
        <v>66</v>
      </c>
      <c r="D11" s="244">
        <v>287738</v>
      </c>
      <c r="E11" s="244">
        <v>286006.34999999998</v>
      </c>
      <c r="F11" s="54">
        <f t="shared" si="0"/>
        <v>99.398185154550305</v>
      </c>
    </row>
    <row r="12" spans="1:25" ht="12.75" customHeight="1" x14ac:dyDescent="0.2">
      <c r="A12" s="55">
        <v>6114</v>
      </c>
      <c r="B12" s="87" t="s">
        <v>67</v>
      </c>
      <c r="C12" s="52" t="s">
        <v>68</v>
      </c>
      <c r="D12" s="244">
        <v>817789</v>
      </c>
      <c r="E12" s="244">
        <v>2581615.87</v>
      </c>
      <c r="F12" s="54">
        <f t="shared" si="0"/>
        <v>315.68239117914277</v>
      </c>
    </row>
    <row r="13" spans="1:25" ht="12.75" customHeight="1" x14ac:dyDescent="0.2">
      <c r="A13" s="55">
        <v>6115</v>
      </c>
      <c r="B13" s="87" t="s">
        <v>69</v>
      </c>
      <c r="C13" s="52" t="s">
        <v>70</v>
      </c>
      <c r="D13" s="244">
        <v>408956</v>
      </c>
      <c r="E13" s="244">
        <v>241624.97</v>
      </c>
      <c r="F13" s="54">
        <f t="shared" si="0"/>
        <v>59.083365936677787</v>
      </c>
    </row>
    <row r="14" spans="1:25" ht="12.75" customHeight="1" x14ac:dyDescent="0.2">
      <c r="A14" s="55">
        <v>6116</v>
      </c>
      <c r="B14" s="87" t="s">
        <v>71</v>
      </c>
      <c r="C14" s="52" t="s">
        <v>72</v>
      </c>
      <c r="D14" s="244">
        <v>10641</v>
      </c>
      <c r="E14" s="244">
        <v>0</v>
      </c>
      <c r="F14" s="54">
        <f t="shared" si="0"/>
        <v>0</v>
      </c>
    </row>
    <row r="15" spans="1:25" ht="12.75" customHeight="1" x14ac:dyDescent="0.2">
      <c r="A15" s="55">
        <v>6117</v>
      </c>
      <c r="B15" s="87" t="s">
        <v>73</v>
      </c>
      <c r="C15" s="52" t="s">
        <v>74</v>
      </c>
      <c r="D15" s="244">
        <v>2133220</v>
      </c>
      <c r="E15" s="244">
        <v>2210673.7400000002</v>
      </c>
      <c r="F15" s="54">
        <f t="shared" si="0"/>
        <v>103.63083695071302</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735788</v>
      </c>
      <c r="E23" s="53">
        <f t="shared" si="4"/>
        <v>375197.97</v>
      </c>
      <c r="F23" s="54">
        <f t="shared" si="0"/>
        <v>50.992673161291023</v>
      </c>
    </row>
    <row r="24" spans="1:6" ht="12.75" customHeight="1" x14ac:dyDescent="0.2">
      <c r="A24" s="55">
        <v>6131</v>
      </c>
      <c r="B24" s="87" t="s">
        <v>91</v>
      </c>
      <c r="C24" s="52" t="s">
        <v>92</v>
      </c>
      <c r="D24" s="244">
        <v>241232</v>
      </c>
      <c r="E24" s="244">
        <v>226545.87</v>
      </c>
      <c r="F24" s="54">
        <f t="shared" si="0"/>
        <v>93.912030742190083</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494556</v>
      </c>
      <c r="E27" s="244">
        <v>148652.1</v>
      </c>
      <c r="F27" s="54">
        <f t="shared" si="0"/>
        <v>30.057688108121226</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102175</v>
      </c>
      <c r="E29" s="53">
        <f t="shared" si="5"/>
        <v>179544.74</v>
      </c>
      <c r="F29" s="54">
        <f t="shared" si="0"/>
        <v>175.72276975776853</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97980</v>
      </c>
      <c r="E31" s="244">
        <v>176672.87</v>
      </c>
      <c r="F31" s="54">
        <f t="shared" si="0"/>
        <v>180.31523780363338</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4195</v>
      </c>
      <c r="E33" s="244">
        <v>2871.87</v>
      </c>
      <c r="F33" s="54">
        <f t="shared" si="0"/>
        <v>68.459356376638851</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4164973</v>
      </c>
      <c r="E50" s="53">
        <f>E51+E54+E59+E62+E65+E68+E71+E74+E77</f>
        <v>4866844.6399999997</v>
      </c>
      <c r="F50" s="54">
        <f t="shared" si="0"/>
        <v>116.85176926717172</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3866142</v>
      </c>
      <c r="E59" s="53">
        <f t="shared" si="12"/>
        <v>4601812.4499999993</v>
      </c>
      <c r="F59" s="54">
        <f t="shared" si="0"/>
        <v>119.02854189008059</v>
      </c>
    </row>
    <row r="60" spans="1:6" ht="24" x14ac:dyDescent="0.2">
      <c r="A60" s="55">
        <v>6331</v>
      </c>
      <c r="B60" s="88" t="s">
        <v>163</v>
      </c>
      <c r="C60" s="52" t="s">
        <v>164</v>
      </c>
      <c r="D60" s="244">
        <v>3618968</v>
      </c>
      <c r="E60" s="244">
        <v>3452184.3</v>
      </c>
      <c r="F60" s="54">
        <f t="shared" si="0"/>
        <v>95.391401637151802</v>
      </c>
    </row>
    <row r="61" spans="1:6" ht="24" x14ac:dyDescent="0.2">
      <c r="A61" s="55">
        <v>6332</v>
      </c>
      <c r="B61" s="88" t="s">
        <v>165</v>
      </c>
      <c r="C61" s="52" t="s">
        <v>166</v>
      </c>
      <c r="D61" s="244">
        <v>247174</v>
      </c>
      <c r="E61" s="244">
        <v>1149628.1499999999</v>
      </c>
      <c r="F61" s="54">
        <f t="shared" si="0"/>
        <v>465.10885044543517</v>
      </c>
    </row>
    <row r="62" spans="1:6" ht="12.75" customHeight="1" x14ac:dyDescent="0.2">
      <c r="A62" s="55">
        <v>634</v>
      </c>
      <c r="B62" s="87" t="s">
        <v>167</v>
      </c>
      <c r="C62" s="52" t="s">
        <v>168</v>
      </c>
      <c r="D62" s="53">
        <f t="shared" ref="D62:E62" si="13">SUM(D63:D64)</f>
        <v>90000</v>
      </c>
      <c r="E62" s="53">
        <f t="shared" si="13"/>
        <v>0</v>
      </c>
      <c r="F62" s="54">
        <f t="shared" si="0"/>
        <v>0</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v>90000</v>
      </c>
      <c r="E64" s="244"/>
      <c r="F64" s="54">
        <f t="shared" si="0"/>
        <v>0</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v>0</v>
      </c>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208831</v>
      </c>
      <c r="E74" s="53">
        <f t="shared" si="17"/>
        <v>265032.19</v>
      </c>
      <c r="F74" s="54">
        <f t="shared" si="0"/>
        <v>126.91228313803987</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v>208831</v>
      </c>
      <c r="E76" s="244">
        <v>265032.19</v>
      </c>
      <c r="F76" s="54">
        <f t="shared" si="0"/>
        <v>126.91228313803987</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331509</v>
      </c>
      <c r="E82" s="53">
        <f t="shared" si="19"/>
        <v>297848.48</v>
      </c>
      <c r="F82" s="54">
        <f t="shared" si="0"/>
        <v>89.846272650214615</v>
      </c>
    </row>
    <row r="83" spans="1:6" ht="12.75" customHeight="1" x14ac:dyDescent="0.2">
      <c r="A83" s="55">
        <v>641</v>
      </c>
      <c r="B83" s="87" t="s">
        <v>209</v>
      </c>
      <c r="C83" s="52" t="s">
        <v>210</v>
      </c>
      <c r="D83" s="53">
        <f t="shared" ref="D83:E83" si="20">SUM(D84:D90)</f>
        <v>40345</v>
      </c>
      <c r="E83" s="53">
        <f t="shared" si="20"/>
        <v>15124.62</v>
      </c>
      <c r="F83" s="54">
        <f t="shared" si="0"/>
        <v>37.488214152930972</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40345</v>
      </c>
      <c r="E85" s="244">
        <v>15124.62</v>
      </c>
      <c r="F85" s="54">
        <f t="shared" si="0"/>
        <v>37.488214152930972</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291164</v>
      </c>
      <c r="E91" s="53">
        <f t="shared" si="21"/>
        <v>282723.86</v>
      </c>
      <c r="F91" s="54">
        <f t="shared" si="0"/>
        <v>97.101241911774807</v>
      </c>
    </row>
    <row r="92" spans="1:6" ht="12.75" customHeight="1" x14ac:dyDescent="0.2">
      <c r="A92" s="55">
        <v>6421</v>
      </c>
      <c r="B92" s="87" t="s">
        <v>227</v>
      </c>
      <c r="C92" s="52" t="s">
        <v>228</v>
      </c>
      <c r="D92" s="244">
        <v>42156</v>
      </c>
      <c r="E92" s="244">
        <v>38997.86</v>
      </c>
      <c r="F92" s="54">
        <f t="shared" si="0"/>
        <v>92.508444823987105</v>
      </c>
    </row>
    <row r="93" spans="1:6" ht="12.75" customHeight="1" x14ac:dyDescent="0.2">
      <c r="A93" s="55">
        <v>6422</v>
      </c>
      <c r="B93" s="87" t="s">
        <v>229</v>
      </c>
      <c r="C93" s="52" t="s">
        <v>230</v>
      </c>
      <c r="D93" s="244">
        <v>48767</v>
      </c>
      <c r="E93" s="244">
        <v>45015.6</v>
      </c>
      <c r="F93" s="54">
        <f t="shared" si="0"/>
        <v>92.307503024586296</v>
      </c>
    </row>
    <row r="94" spans="1:6" ht="12.75" customHeight="1" x14ac:dyDescent="0.2">
      <c r="A94" s="55">
        <v>6423</v>
      </c>
      <c r="B94" s="87" t="s">
        <v>231</v>
      </c>
      <c r="C94" s="52" t="s">
        <v>232</v>
      </c>
      <c r="D94" s="244">
        <v>8471</v>
      </c>
      <c r="E94" s="244">
        <v>8419.08</v>
      </c>
      <c r="F94" s="54">
        <f t="shared" si="0"/>
        <v>99.387085350017713</v>
      </c>
    </row>
    <row r="95" spans="1:6" ht="12.75" customHeight="1" x14ac:dyDescent="0.2">
      <c r="A95" s="55">
        <v>6424</v>
      </c>
      <c r="B95" s="87" t="s">
        <v>233</v>
      </c>
      <c r="C95" s="52" t="s">
        <v>234</v>
      </c>
      <c r="D95" s="244">
        <v>189610</v>
      </c>
      <c r="E95" s="244">
        <v>189610.33</v>
      </c>
      <c r="F95" s="54">
        <f t="shared" si="0"/>
        <v>100.00017404145349</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2160</v>
      </c>
      <c r="E97" s="244">
        <v>680.99</v>
      </c>
      <c r="F97" s="54">
        <f t="shared" si="0"/>
        <v>31.527314814814815</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1521469</v>
      </c>
      <c r="E106" s="53">
        <f t="shared" si="23"/>
        <v>2448358.9</v>
      </c>
      <c r="F106" s="54">
        <f t="shared" si="0"/>
        <v>160.92072201273899</v>
      </c>
    </row>
    <row r="107" spans="1:6" ht="12.75" customHeight="1" x14ac:dyDescent="0.2">
      <c r="A107" s="55">
        <v>651</v>
      </c>
      <c r="B107" s="87" t="s">
        <v>257</v>
      </c>
      <c r="C107" s="52" t="s">
        <v>258</v>
      </c>
      <c r="D107" s="53">
        <f t="shared" ref="D107:E107" si="24">SUM(D108:D111)</f>
        <v>9866</v>
      </c>
      <c r="E107" s="53">
        <f t="shared" si="24"/>
        <v>70819.91</v>
      </c>
      <c r="F107" s="54">
        <f t="shared" si="0"/>
        <v>717.81785931481852</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4020</v>
      </c>
      <c r="E109" s="244">
        <v>1430</v>
      </c>
      <c r="F109" s="54">
        <f t="shared" si="0"/>
        <v>35.572139303482587</v>
      </c>
    </row>
    <row r="110" spans="1:6" ht="12.75" customHeight="1" x14ac:dyDescent="0.2">
      <c r="A110" s="55">
        <v>6513</v>
      </c>
      <c r="B110" s="87" t="s">
        <v>263</v>
      </c>
      <c r="C110" s="52" t="s">
        <v>264</v>
      </c>
      <c r="D110" s="244">
        <v>1774</v>
      </c>
      <c r="E110" s="244">
        <v>771.36</v>
      </c>
      <c r="F110" s="54">
        <f t="shared" si="0"/>
        <v>43.481397970687716</v>
      </c>
    </row>
    <row r="111" spans="1:6" ht="12.75" customHeight="1" x14ac:dyDescent="0.2">
      <c r="A111" s="55">
        <v>6514</v>
      </c>
      <c r="B111" s="87" t="s">
        <v>265</v>
      </c>
      <c r="C111" s="52" t="s">
        <v>266</v>
      </c>
      <c r="D111" s="244">
        <v>4072</v>
      </c>
      <c r="E111" s="244">
        <v>68618.55</v>
      </c>
      <c r="F111" s="54">
        <f t="shared" si="0"/>
        <v>1685.1313850687625</v>
      </c>
    </row>
    <row r="112" spans="1:6" ht="12.75" customHeight="1" x14ac:dyDescent="0.2">
      <c r="A112" s="55">
        <v>652</v>
      </c>
      <c r="B112" s="87" t="s">
        <v>267</v>
      </c>
      <c r="C112" s="52" t="s">
        <v>268</v>
      </c>
      <c r="D112" s="53">
        <f t="shared" ref="D112:E112" si="25">SUM(D113:D119)</f>
        <v>131177</v>
      </c>
      <c r="E112" s="53">
        <f t="shared" si="25"/>
        <v>178740.53</v>
      </c>
      <c r="F112" s="54">
        <f t="shared" si="0"/>
        <v>136.25904693658185</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3032</v>
      </c>
      <c r="E114" s="244">
        <v>2677.86</v>
      </c>
      <c r="F114" s="54">
        <f t="shared" si="0"/>
        <v>88.319920844327186</v>
      </c>
    </row>
    <row r="115" spans="1:6" ht="12.75" customHeight="1" x14ac:dyDescent="0.2">
      <c r="A115" s="55">
        <v>6524</v>
      </c>
      <c r="B115" s="87" t="s">
        <v>273</v>
      </c>
      <c r="C115" s="52" t="s">
        <v>274</v>
      </c>
      <c r="D115" s="244">
        <v>124230</v>
      </c>
      <c r="E115" s="244">
        <v>176062.67</v>
      </c>
      <c r="F115" s="54">
        <f t="shared" si="0"/>
        <v>141.72315060774372</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3915</v>
      </c>
      <c r="E117" s="244">
        <v>0</v>
      </c>
      <c r="F117" s="54">
        <f t="shared" si="0"/>
        <v>0</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1380426</v>
      </c>
      <c r="E120" s="53">
        <f t="shared" si="26"/>
        <v>2198798.46</v>
      </c>
      <c r="F120" s="54">
        <f t="shared" si="0"/>
        <v>159.28405144498871</v>
      </c>
    </row>
    <row r="121" spans="1:6" ht="12.75" customHeight="1" x14ac:dyDescent="0.2">
      <c r="A121" s="55">
        <v>6531</v>
      </c>
      <c r="B121" s="87" t="s">
        <v>285</v>
      </c>
      <c r="C121" s="52" t="s">
        <v>286</v>
      </c>
      <c r="D121" s="244">
        <v>8948</v>
      </c>
      <c r="E121" s="244">
        <v>4891.93</v>
      </c>
      <c r="F121" s="54">
        <f t="shared" si="0"/>
        <v>54.670652659812248</v>
      </c>
    </row>
    <row r="122" spans="1:6" ht="12.75" customHeight="1" x14ac:dyDescent="0.2">
      <c r="A122" s="55">
        <v>6532</v>
      </c>
      <c r="B122" s="87" t="s">
        <v>287</v>
      </c>
      <c r="C122" s="52" t="s">
        <v>288</v>
      </c>
      <c r="D122" s="244">
        <v>1371478</v>
      </c>
      <c r="E122" s="244">
        <v>2193906.5299999998</v>
      </c>
      <c r="F122" s="54">
        <f t="shared" si="0"/>
        <v>159.96658568347431</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144315</v>
      </c>
      <c r="E124" s="53">
        <f t="shared" si="27"/>
        <v>124908.65</v>
      </c>
      <c r="F124" s="54">
        <f t="shared" si="0"/>
        <v>86.552783840903587</v>
      </c>
    </row>
    <row r="125" spans="1:6" ht="12.75" customHeight="1" x14ac:dyDescent="0.2">
      <c r="A125" s="55">
        <v>661</v>
      </c>
      <c r="B125" s="88" t="s">
        <v>293</v>
      </c>
      <c r="C125" s="52" t="s">
        <v>294</v>
      </c>
      <c r="D125" s="53">
        <f t="shared" ref="D125:E125" si="28">SUM(D126:D127)</f>
        <v>82789</v>
      </c>
      <c r="E125" s="53">
        <f t="shared" si="28"/>
        <v>108144.33</v>
      </c>
      <c r="F125" s="54">
        <f t="shared" si="0"/>
        <v>130.62644795806207</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82789</v>
      </c>
      <c r="E127" s="244">
        <v>108144.33</v>
      </c>
      <c r="F127" s="54">
        <f t="shared" si="0"/>
        <v>130.62644795806207</v>
      </c>
    </row>
    <row r="128" spans="1:6" ht="24" x14ac:dyDescent="0.2">
      <c r="A128" s="55">
        <v>663</v>
      </c>
      <c r="B128" s="233" t="s">
        <v>299</v>
      </c>
      <c r="C128" s="52" t="s">
        <v>300</v>
      </c>
      <c r="D128" s="53">
        <f t="shared" ref="D128:E128" si="29">SUM(D129:D132)</f>
        <v>61526</v>
      </c>
      <c r="E128" s="53">
        <f t="shared" si="29"/>
        <v>16764.32</v>
      </c>
      <c r="F128" s="54">
        <f t="shared" si="0"/>
        <v>27.24753762636934</v>
      </c>
    </row>
    <row r="129" spans="1:6" ht="12.75" customHeight="1" x14ac:dyDescent="0.2">
      <c r="A129" s="55">
        <v>6631</v>
      </c>
      <c r="B129" s="88" t="s">
        <v>301</v>
      </c>
      <c r="C129" s="52" t="s">
        <v>302</v>
      </c>
      <c r="D129" s="244">
        <v>61526</v>
      </c>
      <c r="E129" s="244">
        <v>16764.32</v>
      </c>
      <c r="F129" s="54">
        <f t="shared" si="0"/>
        <v>27.24753762636934</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26936</v>
      </c>
      <c r="E139" s="53">
        <f t="shared" si="33"/>
        <v>17737.04</v>
      </c>
      <c r="F139" s="54">
        <f t="shared" si="31"/>
        <v>65.848826848826846</v>
      </c>
    </row>
    <row r="140" spans="1:6" ht="12.75" customHeight="1" x14ac:dyDescent="0.2">
      <c r="A140" s="55">
        <v>681</v>
      </c>
      <c r="B140" s="87" t="s">
        <v>323</v>
      </c>
      <c r="C140" s="52" t="s">
        <v>324</v>
      </c>
      <c r="D140" s="53">
        <f t="shared" ref="D140:E140" si="34">SUM(D141:D149)</f>
        <v>4300</v>
      </c>
      <c r="E140" s="53">
        <f t="shared" si="34"/>
        <v>9200</v>
      </c>
      <c r="F140" s="54">
        <f t="shared" si="31"/>
        <v>213.95348837209301</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4300</v>
      </c>
      <c r="E149" s="244">
        <v>9200</v>
      </c>
      <c r="F149" s="54">
        <f t="shared" si="31"/>
        <v>213.95348837209301</v>
      </c>
    </row>
    <row r="150" spans="1:6" ht="12.75" customHeight="1" x14ac:dyDescent="0.2">
      <c r="A150" s="55">
        <v>683</v>
      </c>
      <c r="B150" s="87" t="s">
        <v>343</v>
      </c>
      <c r="C150" s="52" t="s">
        <v>344</v>
      </c>
      <c r="D150" s="244">
        <v>22636</v>
      </c>
      <c r="E150" s="244">
        <v>8537.0400000000009</v>
      </c>
      <c r="F150" s="54">
        <f t="shared" si="31"/>
        <v>37.714437179713734</v>
      </c>
    </row>
    <row r="151" spans="1:6" ht="12.75" customHeight="1" x14ac:dyDescent="0.2">
      <c r="A151" s="55">
        <v>3</v>
      </c>
      <c r="B151" s="87" t="s">
        <v>345</v>
      </c>
      <c r="C151" s="52" t="s">
        <v>53</v>
      </c>
      <c r="D151" s="53">
        <f t="shared" ref="D151:E151" si="35">D152+D163+D196+D215+D224+D252+D263</f>
        <v>16421065</v>
      </c>
      <c r="E151" s="53">
        <f t="shared" si="35"/>
        <v>14547514.139999999</v>
      </c>
      <c r="F151" s="54">
        <f t="shared" si="31"/>
        <v>88.590564253901917</v>
      </c>
    </row>
    <row r="152" spans="1:6" ht="12.75" customHeight="1" x14ac:dyDescent="0.2">
      <c r="A152" s="55">
        <v>31</v>
      </c>
      <c r="B152" s="87" t="s">
        <v>346</v>
      </c>
      <c r="C152" s="52" t="s">
        <v>347</v>
      </c>
      <c r="D152" s="53">
        <f t="shared" ref="D152:E152" si="36">D153+D158+D159</f>
        <v>1312642</v>
      </c>
      <c r="E152" s="53">
        <f t="shared" si="36"/>
        <v>1640816.14</v>
      </c>
      <c r="F152" s="54">
        <f t="shared" si="31"/>
        <v>125.00103912567172</v>
      </c>
    </row>
    <row r="153" spans="1:6" ht="12.75" customHeight="1" x14ac:dyDescent="0.2">
      <c r="A153" s="55">
        <v>311</v>
      </c>
      <c r="B153" s="87" t="s">
        <v>348</v>
      </c>
      <c r="C153" s="52" t="s">
        <v>349</v>
      </c>
      <c r="D153" s="53">
        <f t="shared" ref="D153:E153" si="37">SUM(D154:D157)</f>
        <v>1045476</v>
      </c>
      <c r="E153" s="53">
        <f t="shared" si="37"/>
        <v>1294570.99</v>
      </c>
      <c r="F153" s="54">
        <f t="shared" si="31"/>
        <v>123.82598835363029</v>
      </c>
    </row>
    <row r="154" spans="1:6" ht="12.75" customHeight="1" x14ac:dyDescent="0.2">
      <c r="A154" s="55">
        <v>3111</v>
      </c>
      <c r="B154" s="87" t="s">
        <v>350</v>
      </c>
      <c r="C154" s="52" t="s">
        <v>351</v>
      </c>
      <c r="D154" s="244">
        <v>1045476</v>
      </c>
      <c r="E154" s="244">
        <v>1294570.99</v>
      </c>
      <c r="F154" s="54">
        <f t="shared" si="31"/>
        <v>123.82598835363029</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94662</v>
      </c>
      <c r="E158" s="244">
        <v>132640.95000000001</v>
      </c>
      <c r="F158" s="54">
        <f t="shared" si="31"/>
        <v>140.12058693034163</v>
      </c>
    </row>
    <row r="159" spans="1:6" ht="12.75" customHeight="1" x14ac:dyDescent="0.2">
      <c r="A159" s="55">
        <v>313</v>
      </c>
      <c r="B159" s="87" t="s">
        <v>360</v>
      </c>
      <c r="C159" s="52" t="s">
        <v>361</v>
      </c>
      <c r="D159" s="53">
        <f t="shared" ref="D159:E159" si="38">SUM(D160:D162)</f>
        <v>172504</v>
      </c>
      <c r="E159" s="53">
        <f t="shared" si="38"/>
        <v>213604.2</v>
      </c>
      <c r="F159" s="54">
        <f t="shared" si="31"/>
        <v>123.82565041970042</v>
      </c>
    </row>
    <row r="160" spans="1:6" ht="12.75" customHeight="1" x14ac:dyDescent="0.2">
      <c r="A160" s="55">
        <v>3131</v>
      </c>
      <c r="B160" s="87" t="s">
        <v>139</v>
      </c>
      <c r="C160" s="52" t="s">
        <v>362</v>
      </c>
      <c r="D160" s="244">
        <v>0</v>
      </c>
      <c r="E160" s="244">
        <v>0</v>
      </c>
      <c r="F160" s="54" t="str">
        <f t="shared" si="31"/>
        <v>-</v>
      </c>
    </row>
    <row r="161" spans="1:6" ht="12.75" customHeight="1" x14ac:dyDescent="0.2">
      <c r="A161" s="55">
        <v>3132</v>
      </c>
      <c r="B161" s="87" t="s">
        <v>363</v>
      </c>
      <c r="C161" s="52" t="s">
        <v>364</v>
      </c>
      <c r="D161" s="244">
        <v>172504</v>
      </c>
      <c r="E161" s="244">
        <v>213604.2</v>
      </c>
      <c r="F161" s="54">
        <f t="shared" si="31"/>
        <v>123.82565041970042</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7281564</v>
      </c>
      <c r="E163" s="53">
        <f t="shared" si="39"/>
        <v>5596295.4400000004</v>
      </c>
      <c r="F163" s="54">
        <f t="shared" si="31"/>
        <v>76.855678807464997</v>
      </c>
    </row>
    <row r="164" spans="1:6" ht="12.75" customHeight="1" x14ac:dyDescent="0.2">
      <c r="A164" s="55">
        <v>321</v>
      </c>
      <c r="B164" s="87" t="s">
        <v>369</v>
      </c>
      <c r="C164" s="52" t="s">
        <v>370</v>
      </c>
      <c r="D164" s="53">
        <f t="shared" ref="D164:E164" si="40">SUM(D165:D168)</f>
        <v>48788</v>
      </c>
      <c r="E164" s="53">
        <f t="shared" si="40"/>
        <v>83045.94</v>
      </c>
      <c r="F164" s="54">
        <f t="shared" si="31"/>
        <v>170.21796343363121</v>
      </c>
    </row>
    <row r="165" spans="1:6" ht="12.75" customHeight="1" x14ac:dyDescent="0.2">
      <c r="A165" s="55">
        <v>3211</v>
      </c>
      <c r="B165" s="87" t="s">
        <v>371</v>
      </c>
      <c r="C165" s="52" t="s">
        <v>372</v>
      </c>
      <c r="D165" s="244">
        <v>14909</v>
      </c>
      <c r="E165" s="244">
        <v>15200.23</v>
      </c>
      <c r="F165" s="54">
        <f t="shared" si="31"/>
        <v>101.95338386209671</v>
      </c>
    </row>
    <row r="166" spans="1:6" ht="12.75" customHeight="1" x14ac:dyDescent="0.2">
      <c r="A166" s="55">
        <v>3212</v>
      </c>
      <c r="B166" s="87" t="s">
        <v>373</v>
      </c>
      <c r="C166" s="52" t="s">
        <v>374</v>
      </c>
      <c r="D166" s="244">
        <v>13777</v>
      </c>
      <c r="E166" s="244">
        <v>40134.71</v>
      </c>
      <c r="F166" s="54">
        <f t="shared" si="31"/>
        <v>291.31675981708645</v>
      </c>
    </row>
    <row r="167" spans="1:6" ht="12.75" customHeight="1" x14ac:dyDescent="0.2">
      <c r="A167" s="55">
        <v>3213</v>
      </c>
      <c r="B167" s="87" t="s">
        <v>375</v>
      </c>
      <c r="C167" s="52" t="s">
        <v>376</v>
      </c>
      <c r="D167" s="244">
        <v>6130</v>
      </c>
      <c r="E167" s="244">
        <v>14565</v>
      </c>
      <c r="F167" s="54">
        <f t="shared" si="31"/>
        <v>237.60195758564439</v>
      </c>
    </row>
    <row r="168" spans="1:6" ht="12.75" customHeight="1" x14ac:dyDescent="0.2">
      <c r="A168" s="55">
        <v>3214</v>
      </c>
      <c r="B168" s="87" t="s">
        <v>377</v>
      </c>
      <c r="C168" s="52" t="s">
        <v>378</v>
      </c>
      <c r="D168" s="244">
        <v>13972</v>
      </c>
      <c r="E168" s="244">
        <v>13146</v>
      </c>
      <c r="F168" s="54">
        <f t="shared" si="31"/>
        <v>94.088176352705403</v>
      </c>
    </row>
    <row r="169" spans="1:6" ht="12.75" customHeight="1" x14ac:dyDescent="0.2">
      <c r="A169" s="55">
        <v>322</v>
      </c>
      <c r="B169" s="87" t="s">
        <v>379</v>
      </c>
      <c r="C169" s="52" t="s">
        <v>380</v>
      </c>
      <c r="D169" s="53">
        <f t="shared" ref="D169:E169" si="41">SUM(D170:D176)</f>
        <v>717323</v>
      </c>
      <c r="E169" s="53">
        <f t="shared" si="41"/>
        <v>771530.16000000015</v>
      </c>
      <c r="F169" s="54">
        <f t="shared" si="31"/>
        <v>107.55686908129253</v>
      </c>
    </row>
    <row r="170" spans="1:6" ht="12.75" customHeight="1" x14ac:dyDescent="0.2">
      <c r="A170" s="55">
        <v>3221</v>
      </c>
      <c r="B170" s="87" t="s">
        <v>381</v>
      </c>
      <c r="C170" s="52" t="s">
        <v>382</v>
      </c>
      <c r="D170" s="244">
        <v>64277</v>
      </c>
      <c r="E170" s="244">
        <v>47010.44</v>
      </c>
      <c r="F170" s="54">
        <f t="shared" si="31"/>
        <v>73.1372652737371</v>
      </c>
    </row>
    <row r="171" spans="1:6" ht="12.75" customHeight="1" x14ac:dyDescent="0.2">
      <c r="A171" s="55">
        <v>3222</v>
      </c>
      <c r="B171" s="87" t="s">
        <v>383</v>
      </c>
      <c r="C171" s="52" t="s">
        <v>384</v>
      </c>
      <c r="D171" s="244">
        <v>0</v>
      </c>
      <c r="E171" s="244">
        <v>0</v>
      </c>
      <c r="F171" s="54" t="str">
        <f t="shared" si="31"/>
        <v>-</v>
      </c>
    </row>
    <row r="172" spans="1:6" ht="12.75" customHeight="1" x14ac:dyDescent="0.2">
      <c r="A172" s="55">
        <v>3223</v>
      </c>
      <c r="B172" s="87" t="s">
        <v>385</v>
      </c>
      <c r="C172" s="52" t="s">
        <v>386</v>
      </c>
      <c r="D172" s="244">
        <v>621147</v>
      </c>
      <c r="E172" s="244">
        <v>692802.91</v>
      </c>
      <c r="F172" s="54">
        <f t="shared" si="31"/>
        <v>111.53606312193412</v>
      </c>
    </row>
    <row r="173" spans="1:6" ht="12.75" customHeight="1" x14ac:dyDescent="0.2">
      <c r="A173" s="55">
        <v>3224</v>
      </c>
      <c r="B173" s="87" t="s">
        <v>387</v>
      </c>
      <c r="C173" s="52" t="s">
        <v>388</v>
      </c>
      <c r="D173" s="244">
        <v>31899</v>
      </c>
      <c r="E173" s="244">
        <v>12488.13</v>
      </c>
      <c r="F173" s="54">
        <f t="shared" si="31"/>
        <v>39.148970187153196</v>
      </c>
    </row>
    <row r="174" spans="1:6" ht="12.75" customHeight="1" x14ac:dyDescent="0.2">
      <c r="A174" s="55">
        <v>3225</v>
      </c>
      <c r="B174" s="87" t="s">
        <v>389</v>
      </c>
      <c r="C174" s="52" t="s">
        <v>390</v>
      </c>
      <c r="D174" s="244">
        <v>0</v>
      </c>
      <c r="E174" s="244">
        <v>9692.43</v>
      </c>
      <c r="F174" s="54" t="str">
        <f t="shared" si="31"/>
        <v>-</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0</v>
      </c>
      <c r="E176" s="244">
        <v>9536.25</v>
      </c>
      <c r="F176" s="54" t="str">
        <f t="shared" si="31"/>
        <v>-</v>
      </c>
    </row>
    <row r="177" spans="1:6" ht="12.75" customHeight="1" x14ac:dyDescent="0.2">
      <c r="A177" s="55">
        <v>323</v>
      </c>
      <c r="B177" s="87" t="s">
        <v>395</v>
      </c>
      <c r="C177" s="52" t="s">
        <v>396</v>
      </c>
      <c r="D177" s="53">
        <f t="shared" ref="D177:E177" si="42">SUM(D178:D186)</f>
        <v>5861098</v>
      </c>
      <c r="E177" s="53">
        <f t="shared" si="42"/>
        <v>4345122.4000000004</v>
      </c>
      <c r="F177" s="54">
        <f t="shared" si="31"/>
        <v>74.134955600469411</v>
      </c>
    </row>
    <row r="178" spans="1:6" ht="12.75" customHeight="1" x14ac:dyDescent="0.2">
      <c r="A178" s="55">
        <v>3231</v>
      </c>
      <c r="B178" s="87" t="s">
        <v>397</v>
      </c>
      <c r="C178" s="52" t="s">
        <v>398</v>
      </c>
      <c r="D178" s="244">
        <v>89887</v>
      </c>
      <c r="E178" s="244">
        <v>122090.15</v>
      </c>
      <c r="F178" s="54">
        <f t="shared" si="31"/>
        <v>135.82625963709992</v>
      </c>
    </row>
    <row r="179" spans="1:6" ht="12.75" customHeight="1" x14ac:dyDescent="0.2">
      <c r="A179" s="55">
        <v>3232</v>
      </c>
      <c r="B179" s="87" t="s">
        <v>399</v>
      </c>
      <c r="C179" s="52" t="s">
        <v>400</v>
      </c>
      <c r="D179" s="244">
        <v>4339330</v>
      </c>
      <c r="E179" s="244">
        <v>2419109.7799999998</v>
      </c>
      <c r="F179" s="54">
        <f t="shared" si="31"/>
        <v>55.748463011570905</v>
      </c>
    </row>
    <row r="180" spans="1:6" ht="12.75" customHeight="1" x14ac:dyDescent="0.2">
      <c r="A180" s="55">
        <v>3233</v>
      </c>
      <c r="B180" s="87" t="s">
        <v>401</v>
      </c>
      <c r="C180" s="52" t="s">
        <v>402</v>
      </c>
      <c r="D180" s="244">
        <v>289431</v>
      </c>
      <c r="E180" s="244">
        <v>390858.43</v>
      </c>
      <c r="F180" s="54">
        <f t="shared" si="31"/>
        <v>135.04373408515329</v>
      </c>
    </row>
    <row r="181" spans="1:6" ht="12.75" customHeight="1" x14ac:dyDescent="0.2">
      <c r="A181" s="55">
        <v>3234</v>
      </c>
      <c r="B181" s="87" t="s">
        <v>403</v>
      </c>
      <c r="C181" s="52" t="s">
        <v>404</v>
      </c>
      <c r="D181" s="244">
        <v>197042</v>
      </c>
      <c r="E181" s="244">
        <v>150149.87</v>
      </c>
      <c r="F181" s="54">
        <f t="shared" si="31"/>
        <v>76.201962018249915</v>
      </c>
    </row>
    <row r="182" spans="1:6" ht="12.75" customHeight="1" x14ac:dyDescent="0.2">
      <c r="A182" s="55">
        <v>3235</v>
      </c>
      <c r="B182" s="87" t="s">
        <v>405</v>
      </c>
      <c r="C182" s="52" t="s">
        <v>406</v>
      </c>
      <c r="D182" s="244">
        <v>113702</v>
      </c>
      <c r="E182" s="244">
        <v>157852.76</v>
      </c>
      <c r="F182" s="54">
        <f t="shared" si="31"/>
        <v>138.8302404531143</v>
      </c>
    </row>
    <row r="183" spans="1:6" ht="12.75" customHeight="1" x14ac:dyDescent="0.2">
      <c r="A183" s="55">
        <v>3236</v>
      </c>
      <c r="B183" s="87" t="s">
        <v>407</v>
      </c>
      <c r="C183" s="52" t="s">
        <v>408</v>
      </c>
      <c r="D183" s="244">
        <v>44357</v>
      </c>
      <c r="E183" s="244">
        <v>55062.12</v>
      </c>
      <c r="F183" s="54">
        <f t="shared" si="31"/>
        <v>124.13400365218567</v>
      </c>
    </row>
    <row r="184" spans="1:6" ht="12.75" customHeight="1" x14ac:dyDescent="0.2">
      <c r="A184" s="55">
        <v>3237</v>
      </c>
      <c r="B184" s="87" t="s">
        <v>409</v>
      </c>
      <c r="C184" s="52" t="s">
        <v>410</v>
      </c>
      <c r="D184" s="244">
        <v>541874</v>
      </c>
      <c r="E184" s="244">
        <v>691602.36</v>
      </c>
      <c r="F184" s="54">
        <f t="shared" si="31"/>
        <v>127.63158224974809</v>
      </c>
    </row>
    <row r="185" spans="1:6" ht="12.75" customHeight="1" x14ac:dyDescent="0.2">
      <c r="A185" s="55">
        <v>3238</v>
      </c>
      <c r="B185" s="87" t="s">
        <v>411</v>
      </c>
      <c r="C185" s="52" t="s">
        <v>412</v>
      </c>
      <c r="D185" s="244">
        <v>83700</v>
      </c>
      <c r="E185" s="244">
        <v>84356.65</v>
      </c>
      <c r="F185" s="54">
        <f t="shared" si="31"/>
        <v>100.78452807646356</v>
      </c>
    </row>
    <row r="186" spans="1:6" ht="12.75" customHeight="1" x14ac:dyDescent="0.2">
      <c r="A186" s="55">
        <v>3239</v>
      </c>
      <c r="B186" s="87" t="s">
        <v>413</v>
      </c>
      <c r="C186" s="52" t="s">
        <v>414</v>
      </c>
      <c r="D186" s="244">
        <v>161775</v>
      </c>
      <c r="E186" s="244">
        <v>274040.28000000003</v>
      </c>
      <c r="F186" s="54">
        <f t="shared" si="31"/>
        <v>169.39593880389432</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654355</v>
      </c>
      <c r="E188" s="53">
        <f t="shared" si="43"/>
        <v>396596.94</v>
      </c>
      <c r="F188" s="54">
        <f t="shared" si="31"/>
        <v>60.608834653972231</v>
      </c>
    </row>
    <row r="189" spans="1:6" ht="12.75" customHeight="1" x14ac:dyDescent="0.2">
      <c r="A189" s="55">
        <v>3291</v>
      </c>
      <c r="B189" s="234" t="s">
        <v>419</v>
      </c>
      <c r="C189" s="52" t="s">
        <v>420</v>
      </c>
      <c r="D189" s="244">
        <v>469460</v>
      </c>
      <c r="E189" s="244">
        <v>155122.6</v>
      </c>
      <c r="F189" s="54">
        <f t="shared" si="31"/>
        <v>33.042772547181869</v>
      </c>
    </row>
    <row r="190" spans="1:6" ht="12.75" customHeight="1" x14ac:dyDescent="0.2">
      <c r="A190" s="55">
        <v>3292</v>
      </c>
      <c r="B190" s="87" t="s">
        <v>421</v>
      </c>
      <c r="C190" s="52" t="s">
        <v>422</v>
      </c>
      <c r="D190" s="244">
        <v>21232</v>
      </c>
      <c r="E190" s="244">
        <v>23649.14</v>
      </c>
      <c r="F190" s="54">
        <f t="shared" si="31"/>
        <v>111.38441974378297</v>
      </c>
    </row>
    <row r="191" spans="1:6" ht="12.75" customHeight="1" x14ac:dyDescent="0.2">
      <c r="A191" s="55">
        <v>3293</v>
      </c>
      <c r="B191" s="87" t="s">
        <v>423</v>
      </c>
      <c r="C191" s="52" t="s">
        <v>424</v>
      </c>
      <c r="D191" s="244">
        <v>47889</v>
      </c>
      <c r="E191" s="244">
        <v>67931.75</v>
      </c>
      <c r="F191" s="54">
        <f t="shared" si="31"/>
        <v>141.85251310321786</v>
      </c>
    </row>
    <row r="192" spans="1:6" ht="12.75" customHeight="1" x14ac:dyDescent="0.2">
      <c r="A192" s="55">
        <v>3294</v>
      </c>
      <c r="B192" s="87" t="s">
        <v>425</v>
      </c>
      <c r="C192" s="52" t="s">
        <v>426</v>
      </c>
      <c r="D192" s="244">
        <v>44178</v>
      </c>
      <c r="E192" s="244">
        <v>43793.04</v>
      </c>
      <c r="F192" s="54">
        <f t="shared" si="31"/>
        <v>99.12861605323917</v>
      </c>
    </row>
    <row r="193" spans="1:6" ht="12.75" customHeight="1" x14ac:dyDescent="0.2">
      <c r="A193" s="55">
        <v>3295</v>
      </c>
      <c r="B193" s="87" t="s">
        <v>427</v>
      </c>
      <c r="C193" s="52" t="s">
        <v>428</v>
      </c>
      <c r="D193" s="244">
        <v>48764</v>
      </c>
      <c r="E193" s="244">
        <v>84945.96</v>
      </c>
      <c r="F193" s="54">
        <f t="shared" si="31"/>
        <v>174.19809695677139</v>
      </c>
    </row>
    <row r="194" spans="1:6" ht="12.75" customHeight="1" x14ac:dyDescent="0.2">
      <c r="A194" s="55" t="s">
        <v>429</v>
      </c>
      <c r="B194" s="87" t="s">
        <v>430</v>
      </c>
      <c r="C194" s="52" t="s">
        <v>429</v>
      </c>
      <c r="D194" s="244">
        <v>13479</v>
      </c>
      <c r="E194" s="244">
        <v>1107.5</v>
      </c>
      <c r="F194" s="54">
        <f t="shared" si="31"/>
        <v>8.2164849024408326</v>
      </c>
    </row>
    <row r="195" spans="1:6" ht="12.75" customHeight="1" x14ac:dyDescent="0.2">
      <c r="A195" s="55">
        <v>3299</v>
      </c>
      <c r="B195" s="87" t="s">
        <v>431</v>
      </c>
      <c r="C195" s="52" t="s">
        <v>432</v>
      </c>
      <c r="D195" s="244">
        <v>9353</v>
      </c>
      <c r="E195" s="244">
        <v>20046.95</v>
      </c>
      <c r="F195" s="54">
        <f t="shared" si="31"/>
        <v>214.33711108735167</v>
      </c>
    </row>
    <row r="196" spans="1:6" ht="12.75" customHeight="1" x14ac:dyDescent="0.2">
      <c r="A196" s="55">
        <v>34</v>
      </c>
      <c r="B196" s="234" t="s">
        <v>433</v>
      </c>
      <c r="C196" s="52" t="s">
        <v>434</v>
      </c>
      <c r="D196" s="53">
        <f t="shared" ref="D196:E196" si="44">D197+D202+D210</f>
        <v>47926</v>
      </c>
      <c r="E196" s="53">
        <f t="shared" si="44"/>
        <v>108302.21</v>
      </c>
      <c r="F196" s="54">
        <f t="shared" si="31"/>
        <v>225.97798689646541</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47926</v>
      </c>
      <c r="E210" s="53">
        <f t="shared" si="47"/>
        <v>108302.21</v>
      </c>
      <c r="F210" s="54">
        <f t="shared" si="31"/>
        <v>225.97798689646541</v>
      </c>
    </row>
    <row r="211" spans="1:6" ht="12.75" customHeight="1" x14ac:dyDescent="0.2">
      <c r="A211" s="55">
        <v>3431</v>
      </c>
      <c r="B211" s="234" t="s">
        <v>463</v>
      </c>
      <c r="C211" s="52" t="s">
        <v>464</v>
      </c>
      <c r="D211" s="244">
        <v>13415</v>
      </c>
      <c r="E211" s="244">
        <v>17618.400000000001</v>
      </c>
      <c r="F211" s="54">
        <f t="shared" si="31"/>
        <v>131.33358181140517</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370</v>
      </c>
      <c r="E213" s="244">
        <v>179.73</v>
      </c>
      <c r="F213" s="54">
        <f t="shared" si="31"/>
        <v>48.575675675675676</v>
      </c>
    </row>
    <row r="214" spans="1:6" ht="12.75" customHeight="1" x14ac:dyDescent="0.2">
      <c r="A214" s="55">
        <v>3434</v>
      </c>
      <c r="B214" s="87" t="s">
        <v>469</v>
      </c>
      <c r="C214" s="52" t="s">
        <v>470</v>
      </c>
      <c r="D214" s="244">
        <v>34141</v>
      </c>
      <c r="E214" s="244">
        <v>90504.08</v>
      </c>
      <c r="F214" s="54">
        <f t="shared" si="31"/>
        <v>265.08913037110801</v>
      </c>
    </row>
    <row r="215" spans="1:6" ht="12.75" customHeight="1" x14ac:dyDescent="0.2">
      <c r="A215" s="55">
        <v>35</v>
      </c>
      <c r="B215" s="87" t="s">
        <v>471</v>
      </c>
      <c r="C215" s="52" t="s">
        <v>472</v>
      </c>
      <c r="D215" s="53">
        <f t="shared" ref="D215:E215" si="48">D216+D219+D223</f>
        <v>567712</v>
      </c>
      <c r="E215" s="53">
        <f t="shared" si="48"/>
        <v>543551.59</v>
      </c>
      <c r="F215" s="54">
        <f t="shared" si="31"/>
        <v>95.744248844484531</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567712</v>
      </c>
      <c r="E219" s="53">
        <f t="shared" si="50"/>
        <v>543551.59</v>
      </c>
      <c r="F219" s="54">
        <f t="shared" si="31"/>
        <v>95.744248844484531</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v>440459</v>
      </c>
      <c r="E221" s="244">
        <v>445247.22</v>
      </c>
      <c r="F221" s="54">
        <f t="shared" si="31"/>
        <v>101.08709777754569</v>
      </c>
    </row>
    <row r="222" spans="1:6" ht="12.75" customHeight="1" x14ac:dyDescent="0.2">
      <c r="A222" s="55">
        <v>3523</v>
      </c>
      <c r="B222" s="87" t="s">
        <v>485</v>
      </c>
      <c r="C222" s="52" t="s">
        <v>486</v>
      </c>
      <c r="D222" s="244">
        <v>127253</v>
      </c>
      <c r="E222" s="244">
        <v>98304.37</v>
      </c>
      <c r="F222" s="54">
        <f t="shared" si="31"/>
        <v>77.251121781018924</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2539175</v>
      </c>
      <c r="E224" s="53">
        <f t="shared" si="51"/>
        <v>2918772.0700000003</v>
      </c>
      <c r="F224" s="54">
        <f t="shared" ref="F224:F235" si="52">IF(D224&lt;&gt;0,IF(E224/D224&gt;=100,"&gt;&gt;100",E224/D224*100),"-")</f>
        <v>114.94962221981551</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171637</v>
      </c>
      <c r="E231" s="53">
        <f t="shared" si="55"/>
        <v>204949.29</v>
      </c>
      <c r="F231" s="54">
        <f t="shared" si="52"/>
        <v>119.40857157838929</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v>171637</v>
      </c>
      <c r="E233" s="244">
        <v>204949.29</v>
      </c>
      <c r="F233" s="54">
        <f t="shared" si="52"/>
        <v>119.40857157838929</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143303</v>
      </c>
      <c r="E236" s="53">
        <f t="shared" si="56"/>
        <v>182809.35</v>
      </c>
      <c r="F236" s="54">
        <f t="shared" ref="F236:F239" si="57">IF(D236&lt;&gt;0,IF(E236/D236&gt;=100,"&gt;&gt;100",E236/D236*100),"-")</f>
        <v>127.56840401108143</v>
      </c>
    </row>
    <row r="237" spans="1:6" ht="12.75" customHeight="1" x14ac:dyDescent="0.2">
      <c r="A237" s="55" t="s">
        <v>515</v>
      </c>
      <c r="B237" s="87" t="s">
        <v>516</v>
      </c>
      <c r="C237" s="52" t="s">
        <v>515</v>
      </c>
      <c r="D237" s="244">
        <v>143303</v>
      </c>
      <c r="E237" s="244">
        <v>182809.35</v>
      </c>
      <c r="F237" s="54">
        <f t="shared" si="57"/>
        <v>127.56840401108143</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2224235</v>
      </c>
      <c r="E240" s="53">
        <f t="shared" si="58"/>
        <v>2531013.4300000002</v>
      </c>
      <c r="F240" s="54">
        <f t="shared" ref="F240:F243" si="59">IF(D240&lt;&gt;0,IF(E240/D240&gt;=100,"&gt;&gt;100",E240/D240*100),"-")</f>
        <v>113.79253675982979</v>
      </c>
    </row>
    <row r="241" spans="1:6" ht="24" x14ac:dyDescent="0.2">
      <c r="A241" s="55">
        <v>3672</v>
      </c>
      <c r="B241" s="87" t="s">
        <v>523</v>
      </c>
      <c r="C241" s="52" t="s">
        <v>524</v>
      </c>
      <c r="D241" s="244">
        <v>2218235</v>
      </c>
      <c r="E241" s="244">
        <v>2527263.4300000002</v>
      </c>
      <c r="F241" s="54">
        <f t="shared" si="59"/>
        <v>113.93127554113968</v>
      </c>
    </row>
    <row r="242" spans="1:6" ht="24" x14ac:dyDescent="0.2">
      <c r="A242" s="55">
        <v>3673</v>
      </c>
      <c r="B242" s="87" t="s">
        <v>525</v>
      </c>
      <c r="C242" s="52" t="s">
        <v>526</v>
      </c>
      <c r="D242" s="244">
        <v>6000</v>
      </c>
      <c r="E242" s="244">
        <v>3750</v>
      </c>
      <c r="F242" s="54">
        <f t="shared" si="59"/>
        <v>62.5</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710903</v>
      </c>
      <c r="E252" s="53">
        <f t="shared" si="63"/>
        <v>945388.58000000007</v>
      </c>
      <c r="F252" s="54">
        <f t="shared" ref="F252:F258" si="64">IF(D252&lt;&gt;0,IF(E252/D252&gt;=100,"&gt;&gt;100",E252/D252*100),"-")</f>
        <v>132.98418771618631</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710903</v>
      </c>
      <c r="E259" s="53">
        <f t="shared" si="66"/>
        <v>945388.58000000007</v>
      </c>
      <c r="F259" s="54">
        <f t="shared" ref="F259:F262" si="67">IF(D259&lt;&gt;0,IF(E259/D259&gt;=100,"&gt;&gt;100",E259/D259*100),"-")</f>
        <v>132.98418771618631</v>
      </c>
    </row>
    <row r="260" spans="1:6" ht="12.75" customHeight="1" x14ac:dyDescent="0.2">
      <c r="A260" s="55">
        <v>3721</v>
      </c>
      <c r="B260" s="87" t="s">
        <v>557</v>
      </c>
      <c r="C260" s="52" t="s">
        <v>558</v>
      </c>
      <c r="D260" s="244">
        <v>443042</v>
      </c>
      <c r="E260" s="244">
        <v>599420</v>
      </c>
      <c r="F260" s="54">
        <f t="shared" si="67"/>
        <v>135.29642787816957</v>
      </c>
    </row>
    <row r="261" spans="1:6" ht="12.75" customHeight="1" x14ac:dyDescent="0.2">
      <c r="A261" s="55">
        <v>3722</v>
      </c>
      <c r="B261" s="87" t="s">
        <v>559</v>
      </c>
      <c r="C261" s="52" t="s">
        <v>560</v>
      </c>
      <c r="D261" s="244">
        <v>267861</v>
      </c>
      <c r="E261" s="244">
        <v>345968.58</v>
      </c>
      <c r="F261" s="54">
        <f t="shared" si="67"/>
        <v>129.15974329969649</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3961143</v>
      </c>
      <c r="E263" s="53">
        <f t="shared" si="68"/>
        <v>2794388.11</v>
      </c>
      <c r="F263" s="54">
        <f t="shared" ref="F263:F267" si="69">IF(D263&lt;&gt;0,IF(E263/D263&gt;=100,"&gt;&gt;100",E263/D263*100),"-")</f>
        <v>70.544994462456927</v>
      </c>
    </row>
    <row r="264" spans="1:6" ht="12.75" customHeight="1" x14ac:dyDescent="0.2">
      <c r="A264" s="55">
        <v>381</v>
      </c>
      <c r="B264" s="87" t="s">
        <v>565</v>
      </c>
      <c r="C264" s="52" t="s">
        <v>566</v>
      </c>
      <c r="D264" s="53">
        <f t="shared" ref="D264:E264" si="70">SUM(D265:D267)</f>
        <v>1918314</v>
      </c>
      <c r="E264" s="53">
        <f t="shared" si="70"/>
        <v>2172375.92</v>
      </c>
      <c r="F264" s="54">
        <f t="shared" si="69"/>
        <v>113.24402157311056</v>
      </c>
    </row>
    <row r="265" spans="1:6" ht="12.75" customHeight="1" x14ac:dyDescent="0.2">
      <c r="A265" s="55">
        <v>3811</v>
      </c>
      <c r="B265" s="87" t="s">
        <v>567</v>
      </c>
      <c r="C265" s="52" t="s">
        <v>568</v>
      </c>
      <c r="D265" s="244">
        <v>1918314</v>
      </c>
      <c r="E265" s="244">
        <v>2161212.92</v>
      </c>
      <c r="F265" s="54">
        <f t="shared" si="69"/>
        <v>112.66210432702883</v>
      </c>
    </row>
    <row r="266" spans="1:6" ht="12.75" customHeight="1" x14ac:dyDescent="0.2">
      <c r="A266" s="55">
        <v>3812</v>
      </c>
      <c r="B266" s="87" t="s">
        <v>569</v>
      </c>
      <c r="C266" s="52" t="s">
        <v>570</v>
      </c>
      <c r="D266" s="244">
        <v>0</v>
      </c>
      <c r="E266" s="244">
        <v>11163</v>
      </c>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173893</v>
      </c>
      <c r="E268" s="53">
        <f t="shared" si="71"/>
        <v>118901.20999999999</v>
      </c>
      <c r="F268" s="54">
        <f t="shared" ref="F268:F272" si="72">IF(D268&lt;&gt;0,IF(E268/D268&gt;=100,"&gt;&gt;100",E268/D268*100),"-")</f>
        <v>68.376076092769694</v>
      </c>
    </row>
    <row r="269" spans="1:6" ht="12.75" customHeight="1" x14ac:dyDescent="0.2">
      <c r="A269" s="55">
        <v>3821</v>
      </c>
      <c r="B269" s="87" t="s">
        <v>575</v>
      </c>
      <c r="C269" s="52" t="s">
        <v>576</v>
      </c>
      <c r="D269" s="244">
        <v>104990</v>
      </c>
      <c r="E269" s="244">
        <v>100000</v>
      </c>
      <c r="F269" s="54">
        <f t="shared" si="72"/>
        <v>95.247166396799699</v>
      </c>
    </row>
    <row r="270" spans="1:6" ht="12.75" customHeight="1" x14ac:dyDescent="0.2">
      <c r="A270" s="55">
        <v>3822</v>
      </c>
      <c r="B270" s="87" t="s">
        <v>577</v>
      </c>
      <c r="C270" s="52" t="s">
        <v>578</v>
      </c>
      <c r="D270" s="244">
        <v>68903</v>
      </c>
      <c r="E270" s="244">
        <v>18901.21</v>
      </c>
      <c r="F270" s="54">
        <f t="shared" si="72"/>
        <v>27.431621264676426</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6813</v>
      </c>
      <c r="E273" s="53">
        <f t="shared" si="73"/>
        <v>0</v>
      </c>
      <c r="F273" s="54">
        <f t="shared" ref="F273:F284" si="74">IF(D273&lt;&gt;0,IF(E273/D273&gt;=100,"&gt;&gt;100",E273/D273*100),"-")</f>
        <v>0</v>
      </c>
    </row>
    <row r="274" spans="1:6" ht="12.75" customHeight="1" x14ac:dyDescent="0.2">
      <c r="A274" s="55">
        <v>3831</v>
      </c>
      <c r="B274" s="87" t="s">
        <v>585</v>
      </c>
      <c r="C274" s="52" t="s">
        <v>586</v>
      </c>
      <c r="D274" s="244">
        <v>6813</v>
      </c>
      <c r="E274" s="244">
        <v>0</v>
      </c>
      <c r="F274" s="54">
        <f t="shared" si="74"/>
        <v>0</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1862123</v>
      </c>
      <c r="E279" s="53">
        <f t="shared" si="75"/>
        <v>503110.98</v>
      </c>
      <c r="F279" s="54">
        <f t="shared" si="74"/>
        <v>27.018138973633853</v>
      </c>
    </row>
    <row r="280" spans="1:6" ht="24" x14ac:dyDescent="0.2">
      <c r="A280" s="55">
        <v>3861</v>
      </c>
      <c r="B280" s="87" t="s">
        <v>596</v>
      </c>
      <c r="C280" s="52" t="s">
        <v>597</v>
      </c>
      <c r="D280" s="244">
        <v>1862123</v>
      </c>
      <c r="E280" s="244">
        <v>503110.98</v>
      </c>
      <c r="F280" s="54">
        <f t="shared" si="74"/>
        <v>27.018138973633853</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16421065</v>
      </c>
      <c r="E289" s="53">
        <f t="shared" si="79"/>
        <v>14547514.139999999</v>
      </c>
      <c r="F289" s="54">
        <f t="shared" si="76"/>
        <v>88.590564253901917</v>
      </c>
    </row>
    <row r="290" spans="1:6" ht="12.75" customHeight="1" x14ac:dyDescent="0.2">
      <c r="A290" s="55" t="s">
        <v>606</v>
      </c>
      <c r="B290" s="87" t="s">
        <v>617</v>
      </c>
      <c r="C290" s="52" t="s">
        <v>618</v>
      </c>
      <c r="D290" s="53">
        <f>IF(D6&gt;=D289,D6-D289,0)</f>
        <v>0</v>
      </c>
      <c r="E290" s="53">
        <f>IF(E6&gt;=E289,E6-E289,0)</f>
        <v>6455199.8499999996</v>
      </c>
      <c r="F290" s="54" t="str">
        <f t="shared" si="76"/>
        <v>-</v>
      </c>
    </row>
    <row r="291" spans="1:6" ht="12.75" customHeight="1" x14ac:dyDescent="0.2">
      <c r="A291" s="55" t="s">
        <v>606</v>
      </c>
      <c r="B291" s="87" t="s">
        <v>619</v>
      </c>
      <c r="C291" s="52" t="s">
        <v>620</v>
      </c>
      <c r="D291" s="53">
        <f>IF(D289&gt;=D6,D289-D6,0)</f>
        <v>214307</v>
      </c>
      <c r="E291" s="53">
        <f>IF(E289&gt;=E6,E289-E6,0)</f>
        <v>0</v>
      </c>
      <c r="F291" s="54">
        <f t="shared" si="76"/>
        <v>0</v>
      </c>
    </row>
    <row r="292" spans="1:6" ht="12.75" customHeight="1" x14ac:dyDescent="0.2">
      <c r="A292" s="55">
        <v>92211</v>
      </c>
      <c r="B292" s="87" t="s">
        <v>621</v>
      </c>
      <c r="C292" s="52" t="s">
        <v>622</v>
      </c>
      <c r="D292" s="244">
        <v>3972808</v>
      </c>
      <c r="E292" s="244"/>
      <c r="F292" s="54">
        <f t="shared" si="76"/>
        <v>0</v>
      </c>
    </row>
    <row r="293" spans="1:6" ht="12.75" customHeight="1" x14ac:dyDescent="0.2">
      <c r="A293" s="55">
        <v>92221</v>
      </c>
      <c r="B293" s="87" t="s">
        <v>623</v>
      </c>
      <c r="C293" s="52" t="s">
        <v>624</v>
      </c>
      <c r="D293" s="244"/>
      <c r="E293" s="244">
        <v>176355.21</v>
      </c>
      <c r="F293" s="54" t="str">
        <f t="shared" si="76"/>
        <v>-</v>
      </c>
    </row>
    <row r="294" spans="1:6" ht="12.75" customHeight="1" x14ac:dyDescent="0.2">
      <c r="A294" s="55">
        <v>96</v>
      </c>
      <c r="B294" s="87" t="s">
        <v>625</v>
      </c>
      <c r="C294" s="52" t="s">
        <v>626</v>
      </c>
      <c r="D294" s="244">
        <v>798901</v>
      </c>
      <c r="E294" s="244">
        <v>677054.03</v>
      </c>
      <c r="F294" s="54">
        <f t="shared" si="76"/>
        <v>84.748176557545932</v>
      </c>
    </row>
    <row r="295" spans="1:6" ht="24" x14ac:dyDescent="0.2">
      <c r="A295" s="55">
        <v>9661</v>
      </c>
      <c r="B295" s="87" t="s">
        <v>627</v>
      </c>
      <c r="C295" s="52" t="s">
        <v>628</v>
      </c>
      <c r="D295" s="244"/>
      <c r="E295" s="244">
        <v>0</v>
      </c>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15489</v>
      </c>
      <c r="E298" s="53">
        <f t="shared" si="80"/>
        <v>58095.51</v>
      </c>
      <c r="F298" s="54">
        <f t="shared" ref="F298:F418" si="81">IF(D298&lt;&gt;0,IF(E298/D298&gt;=100,"&gt;&gt;100",E298/D298*100),"-")</f>
        <v>375.07592484989345</v>
      </c>
    </row>
    <row r="299" spans="1:6" ht="12.75" customHeight="1" x14ac:dyDescent="0.2">
      <c r="A299" s="55">
        <v>71</v>
      </c>
      <c r="B299" s="87" t="s">
        <v>634</v>
      </c>
      <c r="C299" s="52" t="s">
        <v>635</v>
      </c>
      <c r="D299" s="53">
        <f t="shared" ref="D299:E299" si="82">D300+D304</f>
        <v>0</v>
      </c>
      <c r="E299" s="53">
        <f t="shared" si="82"/>
        <v>46000</v>
      </c>
      <c r="F299" s="54" t="str">
        <f t="shared" si="81"/>
        <v>-</v>
      </c>
    </row>
    <row r="300" spans="1:6" ht="24" x14ac:dyDescent="0.2">
      <c r="A300" s="55">
        <v>711</v>
      </c>
      <c r="B300" s="87" t="s">
        <v>636</v>
      </c>
      <c r="C300" s="52" t="s">
        <v>637</v>
      </c>
      <c r="D300" s="53">
        <f t="shared" ref="D300:E300" si="83">SUM(D301:D303)</f>
        <v>0</v>
      </c>
      <c r="E300" s="53">
        <f t="shared" si="83"/>
        <v>46000</v>
      </c>
      <c r="F300" s="54" t="str">
        <f t="shared" si="81"/>
        <v>-</v>
      </c>
    </row>
    <row r="301" spans="1:6" ht="12.75" customHeight="1" x14ac:dyDescent="0.2">
      <c r="A301" s="55">
        <v>7111</v>
      </c>
      <c r="B301" s="87" t="s">
        <v>638</v>
      </c>
      <c r="C301" s="52" t="s">
        <v>639</v>
      </c>
      <c r="D301" s="244">
        <v>0</v>
      </c>
      <c r="E301" s="244">
        <v>46000</v>
      </c>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15489</v>
      </c>
      <c r="E311" s="53">
        <f t="shared" si="85"/>
        <v>12095.51</v>
      </c>
      <c r="F311" s="54">
        <f t="shared" si="81"/>
        <v>78.090967783588354</v>
      </c>
    </row>
    <row r="312" spans="1:6" ht="12.75" customHeight="1" x14ac:dyDescent="0.2">
      <c r="A312" s="55">
        <v>721</v>
      </c>
      <c r="B312" s="87" t="s">
        <v>660</v>
      </c>
      <c r="C312" s="52" t="s">
        <v>661</v>
      </c>
      <c r="D312" s="53">
        <f t="shared" ref="D312:E312" si="86">SUM(D313:D316)</f>
        <v>15489</v>
      </c>
      <c r="E312" s="53">
        <f t="shared" si="86"/>
        <v>12095.51</v>
      </c>
      <c r="F312" s="54">
        <f t="shared" si="81"/>
        <v>78.090967783588354</v>
      </c>
    </row>
    <row r="313" spans="1:6" ht="12.75" customHeight="1" x14ac:dyDescent="0.2">
      <c r="A313" s="55">
        <v>7211</v>
      </c>
      <c r="B313" s="87" t="s">
        <v>662</v>
      </c>
      <c r="C313" s="52" t="s">
        <v>663</v>
      </c>
      <c r="D313" s="244">
        <v>15489</v>
      </c>
      <c r="E313" s="244">
        <v>12095.51</v>
      </c>
      <c r="F313" s="54">
        <f t="shared" si="81"/>
        <v>78.090967783588354</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4897403</v>
      </c>
      <c r="E350" s="53">
        <f t="shared" si="95"/>
        <v>3839066.36</v>
      </c>
      <c r="F350" s="54">
        <f t="shared" si="81"/>
        <v>78.389839676252905</v>
      </c>
    </row>
    <row r="351" spans="1:6" ht="12.75" customHeight="1" x14ac:dyDescent="0.2">
      <c r="A351" s="55">
        <v>41</v>
      </c>
      <c r="B351" s="87" t="s">
        <v>738</v>
      </c>
      <c r="C351" s="52" t="s">
        <v>739</v>
      </c>
      <c r="D351" s="53">
        <f t="shared" ref="D351:E351" si="96">D352+D356</f>
        <v>174858</v>
      </c>
      <c r="E351" s="53">
        <f t="shared" si="96"/>
        <v>224908.24</v>
      </c>
      <c r="F351" s="54">
        <f t="shared" si="81"/>
        <v>128.62336295737111</v>
      </c>
    </row>
    <row r="352" spans="1:6" ht="12.75" customHeight="1" x14ac:dyDescent="0.2">
      <c r="A352" s="55">
        <v>411</v>
      </c>
      <c r="B352" s="87" t="s">
        <v>740</v>
      </c>
      <c r="C352" s="52" t="s">
        <v>741</v>
      </c>
      <c r="D352" s="53">
        <f t="shared" ref="D352:E352" si="97">SUM(D353:D355)</f>
        <v>174858</v>
      </c>
      <c r="E352" s="53">
        <f t="shared" si="97"/>
        <v>224908.24</v>
      </c>
      <c r="F352" s="54">
        <f t="shared" si="81"/>
        <v>128.62336295737111</v>
      </c>
    </row>
    <row r="353" spans="1:6" ht="12.75" customHeight="1" x14ac:dyDescent="0.2">
      <c r="A353" s="55">
        <v>4111</v>
      </c>
      <c r="B353" s="87" t="s">
        <v>638</v>
      </c>
      <c r="C353" s="52" t="s">
        <v>742</v>
      </c>
      <c r="D353" s="244">
        <v>174858</v>
      </c>
      <c r="E353" s="244">
        <v>224908.24</v>
      </c>
      <c r="F353" s="54">
        <f t="shared" si="81"/>
        <v>128.62336295737111</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4430431</v>
      </c>
      <c r="E363" s="53">
        <f t="shared" si="99"/>
        <v>3289999.56</v>
      </c>
      <c r="F363" s="54">
        <f t="shared" si="81"/>
        <v>74.259130996510265</v>
      </c>
    </row>
    <row r="364" spans="1:6" ht="12.75" customHeight="1" x14ac:dyDescent="0.2">
      <c r="A364" s="55">
        <v>421</v>
      </c>
      <c r="B364" s="87" t="s">
        <v>756</v>
      </c>
      <c r="C364" s="52" t="s">
        <v>757</v>
      </c>
      <c r="D364" s="53">
        <f t="shared" ref="D364:E364" si="100">SUM(D365:D368)</f>
        <v>4371183</v>
      </c>
      <c r="E364" s="53">
        <f t="shared" si="100"/>
        <v>2646456.4500000002</v>
      </c>
      <c r="F364" s="54">
        <f t="shared" si="81"/>
        <v>60.543254537730405</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v>4065927</v>
      </c>
      <c r="E367" s="244">
        <v>1205527.3500000001</v>
      </c>
      <c r="F367" s="54">
        <f t="shared" si="81"/>
        <v>29.649507971982775</v>
      </c>
    </row>
    <row r="368" spans="1:6" ht="12.75" customHeight="1" x14ac:dyDescent="0.2">
      <c r="A368" s="55">
        <v>4214</v>
      </c>
      <c r="B368" s="87" t="s">
        <v>668</v>
      </c>
      <c r="C368" s="52" t="s">
        <v>761</v>
      </c>
      <c r="D368" s="244">
        <v>305256</v>
      </c>
      <c r="E368" s="244">
        <v>1440929.1</v>
      </c>
      <c r="F368" s="54">
        <f t="shared" si="81"/>
        <v>472.03956678984201</v>
      </c>
    </row>
    <row r="369" spans="1:6" ht="12.75" customHeight="1" x14ac:dyDescent="0.2">
      <c r="A369" s="55">
        <v>422</v>
      </c>
      <c r="B369" s="87" t="s">
        <v>762</v>
      </c>
      <c r="C369" s="52" t="s">
        <v>763</v>
      </c>
      <c r="D369" s="53">
        <f t="shared" ref="D369:E369" si="101">SUM(D370:D377)</f>
        <v>40498</v>
      </c>
      <c r="E369" s="53">
        <f t="shared" si="101"/>
        <v>46468.11</v>
      </c>
      <c r="F369" s="54">
        <f t="shared" si="81"/>
        <v>114.74174033285594</v>
      </c>
    </row>
    <row r="370" spans="1:6" ht="12.75" customHeight="1" x14ac:dyDescent="0.2">
      <c r="A370" s="55">
        <v>4221</v>
      </c>
      <c r="B370" s="87" t="s">
        <v>672</v>
      </c>
      <c r="C370" s="52" t="s">
        <v>764</v>
      </c>
      <c r="D370" s="244">
        <v>23511</v>
      </c>
      <c r="E370" s="244">
        <v>41618.11</v>
      </c>
      <c r="F370" s="54">
        <f t="shared" si="81"/>
        <v>177.0154821147548</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v>6912</v>
      </c>
      <c r="E372" s="244">
        <v>0</v>
      </c>
      <c r="F372" s="54">
        <f t="shared" si="81"/>
        <v>0</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v>10075</v>
      </c>
      <c r="E375" s="244">
        <v>0</v>
      </c>
      <c r="F375" s="54">
        <f t="shared" si="81"/>
        <v>0</v>
      </c>
    </row>
    <row r="376" spans="1:6" ht="12.75" customHeight="1" x14ac:dyDescent="0.2">
      <c r="A376" s="55">
        <v>4227</v>
      </c>
      <c r="B376" s="234" t="s">
        <v>684</v>
      </c>
      <c r="C376" s="52" t="s">
        <v>771</v>
      </c>
      <c r="D376" s="244">
        <v>0</v>
      </c>
      <c r="E376" s="244">
        <v>4850</v>
      </c>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147000</v>
      </c>
      <c r="F378" s="54" t="str">
        <f t="shared" si="81"/>
        <v>-</v>
      </c>
    </row>
    <row r="379" spans="1:6" ht="12.75" customHeight="1" x14ac:dyDescent="0.2">
      <c r="A379" s="55">
        <v>4231</v>
      </c>
      <c r="B379" s="87" t="s">
        <v>690</v>
      </c>
      <c r="C379" s="52" t="s">
        <v>775</v>
      </c>
      <c r="D379" s="244">
        <v>0</v>
      </c>
      <c r="E379" s="244">
        <v>147000</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18750</v>
      </c>
      <c r="E391" s="53">
        <f t="shared" si="105"/>
        <v>450075</v>
      </c>
      <c r="F391" s="54">
        <f t="shared" si="81"/>
        <v>2400.4</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0</v>
      </c>
      <c r="E393" s="244">
        <v>32500</v>
      </c>
      <c r="F393" s="54" t="str">
        <f t="shared" si="81"/>
        <v>-</v>
      </c>
    </row>
    <row r="394" spans="1:6" ht="12.75" customHeight="1" x14ac:dyDescent="0.2">
      <c r="A394" s="55">
        <v>4263</v>
      </c>
      <c r="B394" s="87" t="s">
        <v>720</v>
      </c>
      <c r="C394" s="52" t="s">
        <v>795</v>
      </c>
      <c r="D394" s="244">
        <v>18750</v>
      </c>
      <c r="E394" s="244">
        <v>42000</v>
      </c>
      <c r="F394" s="54">
        <f t="shared" si="81"/>
        <v>224.00000000000003</v>
      </c>
    </row>
    <row r="395" spans="1:6" ht="12.75" customHeight="1" x14ac:dyDescent="0.2">
      <c r="A395" s="55">
        <v>4264</v>
      </c>
      <c r="B395" s="87" t="s">
        <v>722</v>
      </c>
      <c r="C395" s="52" t="s">
        <v>796</v>
      </c>
      <c r="D395" s="244">
        <v>0</v>
      </c>
      <c r="E395" s="244">
        <v>375575</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292114</v>
      </c>
      <c r="E402" s="53">
        <f t="shared" si="109"/>
        <v>324158.56</v>
      </c>
      <c r="F402" s="54">
        <f t="shared" si="81"/>
        <v>110.9698816215587</v>
      </c>
    </row>
    <row r="403" spans="1:6" ht="12.75" customHeight="1" x14ac:dyDescent="0.2">
      <c r="A403" s="55">
        <v>451</v>
      </c>
      <c r="B403" s="87" t="s">
        <v>809</v>
      </c>
      <c r="C403" s="52" t="s">
        <v>810</v>
      </c>
      <c r="D403" s="244">
        <v>292114</v>
      </c>
      <c r="E403" s="244">
        <v>324158.56</v>
      </c>
      <c r="F403" s="54">
        <f t="shared" si="81"/>
        <v>110.9698816215587</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4881914</v>
      </c>
      <c r="E408" s="53">
        <f t="shared" si="111"/>
        <v>3780970.85</v>
      </c>
      <c r="F408" s="54">
        <f t="shared" si="81"/>
        <v>77.448534529694712</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v>947057.46</v>
      </c>
      <c r="F410" s="54" t="str">
        <f t="shared" si="81"/>
        <v>-</v>
      </c>
    </row>
    <row r="411" spans="1:6" ht="12.75" customHeight="1" x14ac:dyDescent="0.2">
      <c r="A411" s="55">
        <v>97</v>
      </c>
      <c r="B411" s="87" t="s">
        <v>825</v>
      </c>
      <c r="C411" s="52" t="s">
        <v>826</v>
      </c>
      <c r="D411" s="244">
        <v>11762</v>
      </c>
      <c r="E411" s="244">
        <v>4990.12</v>
      </c>
      <c r="F411" s="54">
        <f t="shared" si="81"/>
        <v>42.425777928923651</v>
      </c>
    </row>
    <row r="412" spans="1:6" ht="12.75" customHeight="1" x14ac:dyDescent="0.2">
      <c r="A412" s="55" t="s">
        <v>606</v>
      </c>
      <c r="B412" s="87" t="s">
        <v>827</v>
      </c>
      <c r="C412" s="52" t="s">
        <v>828</v>
      </c>
      <c r="D412" s="53">
        <f>D6+D298</f>
        <v>16222247</v>
      </c>
      <c r="E412" s="53">
        <f>E6+E298</f>
        <v>21060809.5</v>
      </c>
      <c r="F412" s="54">
        <f t="shared" si="81"/>
        <v>129.82670957975179</v>
      </c>
    </row>
    <row r="413" spans="1:6" ht="12.75" customHeight="1" x14ac:dyDescent="0.2">
      <c r="A413" s="55" t="s">
        <v>606</v>
      </c>
      <c r="B413" s="87" t="s">
        <v>829</v>
      </c>
      <c r="C413" s="52" t="s">
        <v>830</v>
      </c>
      <c r="D413" s="53">
        <f t="shared" ref="D413:E413" si="112">D289+D350</f>
        <v>21318468</v>
      </c>
      <c r="E413" s="53">
        <f t="shared" si="112"/>
        <v>18386580.5</v>
      </c>
      <c r="F413" s="54">
        <f t="shared" si="81"/>
        <v>86.247194216770168</v>
      </c>
    </row>
    <row r="414" spans="1:6" ht="12.75" customHeight="1" x14ac:dyDescent="0.2">
      <c r="A414" s="55" t="s">
        <v>606</v>
      </c>
      <c r="B414" s="87" t="s">
        <v>831</v>
      </c>
      <c r="C414" s="52" t="s">
        <v>832</v>
      </c>
      <c r="D414" s="53">
        <f t="shared" ref="D414:E414" si="113">IF(D412&gt;=D413,D412-D413,0)</f>
        <v>0</v>
      </c>
      <c r="E414" s="53">
        <f t="shared" si="113"/>
        <v>2674229</v>
      </c>
      <c r="F414" s="54" t="str">
        <f t="shared" si="81"/>
        <v>-</v>
      </c>
    </row>
    <row r="415" spans="1:6" ht="12.75" customHeight="1" x14ac:dyDescent="0.2">
      <c r="A415" s="55" t="s">
        <v>606</v>
      </c>
      <c r="B415" s="87" t="s">
        <v>833</v>
      </c>
      <c r="C415" s="52" t="s">
        <v>834</v>
      </c>
      <c r="D415" s="53">
        <f t="shared" ref="D415:E415" si="114">IF(D413&gt;=D412,D413-D412,0)</f>
        <v>5096221</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3972808</v>
      </c>
      <c r="E416" s="53">
        <f t="shared" si="115"/>
        <v>0</v>
      </c>
      <c r="F416" s="54">
        <f t="shared" si="81"/>
        <v>0</v>
      </c>
    </row>
    <row r="417" spans="1:6" ht="12.75" customHeight="1" x14ac:dyDescent="0.2">
      <c r="A417" s="62" t="s">
        <v>835</v>
      </c>
      <c r="B417" s="87" t="s">
        <v>838</v>
      </c>
      <c r="C417" s="63" t="s">
        <v>839</v>
      </c>
      <c r="D417" s="53">
        <f t="shared" ref="D417:E417" si="116">IF(D293-D292+D410-D409&gt;=0,D293-D292+D410-D409,0)</f>
        <v>0</v>
      </c>
      <c r="E417" s="53">
        <f t="shared" si="116"/>
        <v>1123412.67</v>
      </c>
      <c r="F417" s="54" t="str">
        <f t="shared" si="81"/>
        <v>-</v>
      </c>
    </row>
    <row r="418" spans="1:6" ht="12.75" customHeight="1" x14ac:dyDescent="0.2">
      <c r="A418" s="57" t="s">
        <v>840</v>
      </c>
      <c r="B418" s="235" t="s">
        <v>841</v>
      </c>
      <c r="C418" s="58" t="s">
        <v>842</v>
      </c>
      <c r="D418" s="64">
        <f t="shared" ref="D418:E418" si="117">D294+D411</f>
        <v>810663</v>
      </c>
      <c r="E418" s="64">
        <f t="shared" si="117"/>
        <v>682044.15</v>
      </c>
      <c r="F418" s="59">
        <f t="shared" si="81"/>
        <v>84.134116149374037</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715635</v>
      </c>
      <c r="E420" s="53">
        <f t="shared" si="118"/>
        <v>0</v>
      </c>
      <c r="F420" s="54">
        <f t="shared" ref="F420:F647" si="119">IF(D420&lt;&gt;0,IF(E420/D420&gt;=100,"&gt;&gt;100",E420/D420*100),"-")</f>
        <v>0</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715635</v>
      </c>
      <c r="E484" s="53">
        <f t="shared" si="137"/>
        <v>0</v>
      </c>
      <c r="F484" s="54">
        <f t="shared" si="119"/>
        <v>0</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715635</v>
      </c>
      <c r="E507" s="53">
        <f t="shared" si="142"/>
        <v>0</v>
      </c>
      <c r="F507" s="54">
        <f t="shared" si="119"/>
        <v>0</v>
      </c>
    </row>
    <row r="508" spans="1:6" ht="12.75" customHeight="1" x14ac:dyDescent="0.2">
      <c r="A508" s="55">
        <v>8471</v>
      </c>
      <c r="B508" s="87" t="s">
        <v>1020</v>
      </c>
      <c r="C508" s="52" t="s">
        <v>1021</v>
      </c>
      <c r="D508" s="244">
        <v>715635</v>
      </c>
      <c r="E508" s="244"/>
      <c r="F508" s="54">
        <f t="shared" si="119"/>
        <v>0</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715635</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715635</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715635</v>
      </c>
      <c r="F617" s="54" t="str">
        <f t="shared" si="119"/>
        <v>-</v>
      </c>
    </row>
    <row r="618" spans="1:6" ht="12.75" customHeight="1" x14ac:dyDescent="0.2">
      <c r="A618" s="55">
        <v>5471</v>
      </c>
      <c r="B618" s="87" t="s">
        <v>1231</v>
      </c>
      <c r="C618" s="52" t="s">
        <v>1232</v>
      </c>
      <c r="D618" s="244">
        <v>0</v>
      </c>
      <c r="E618" s="244">
        <v>715635</v>
      </c>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715635</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715635</v>
      </c>
      <c r="F636" s="54" t="str">
        <f t="shared" si="119"/>
        <v>-</v>
      </c>
    </row>
    <row r="637" spans="1:6" ht="12.75" customHeight="1" x14ac:dyDescent="0.2">
      <c r="A637" s="55">
        <v>92213</v>
      </c>
      <c r="B637" s="87" t="s">
        <v>1269</v>
      </c>
      <c r="C637" s="52" t="s">
        <v>1270</v>
      </c>
      <c r="D637" s="244"/>
      <c r="E637" s="244">
        <v>715635</v>
      </c>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16937882</v>
      </c>
      <c r="E639" s="53">
        <f t="shared" si="180"/>
        <v>21060809.5</v>
      </c>
      <c r="F639" s="54">
        <f t="shared" si="119"/>
        <v>124.34145839485716</v>
      </c>
    </row>
    <row r="640" spans="1:6" ht="12.75" customHeight="1" x14ac:dyDescent="0.2">
      <c r="A640" s="55" t="s">
        <v>606</v>
      </c>
      <c r="B640" s="87" t="s">
        <v>1275</v>
      </c>
      <c r="C640" s="52" t="s">
        <v>1276</v>
      </c>
      <c r="D640" s="53">
        <f t="shared" ref="D640:E640" si="181">D413+D528</f>
        <v>21318468</v>
      </c>
      <c r="E640" s="53">
        <f t="shared" si="181"/>
        <v>19102215.5</v>
      </c>
      <c r="F640" s="54">
        <f t="shared" si="119"/>
        <v>89.604072393945017</v>
      </c>
    </row>
    <row r="641" spans="1:6" ht="12.75" customHeight="1" x14ac:dyDescent="0.2">
      <c r="A641" s="55" t="s">
        <v>606</v>
      </c>
      <c r="B641" s="87" t="s">
        <v>1277</v>
      </c>
      <c r="C641" s="52" t="s">
        <v>1278</v>
      </c>
      <c r="D641" s="53">
        <f t="shared" ref="D641:E641" si="182">IF(D639&gt;=D640,D639-D640,0)</f>
        <v>0</v>
      </c>
      <c r="E641" s="53">
        <f t="shared" si="182"/>
        <v>1958594</v>
      </c>
      <c r="F641" s="54" t="str">
        <f t="shared" si="119"/>
        <v>-</v>
      </c>
    </row>
    <row r="642" spans="1:6" ht="12.75" customHeight="1" x14ac:dyDescent="0.2">
      <c r="A642" s="55" t="s">
        <v>606</v>
      </c>
      <c r="B642" s="87" t="s">
        <v>1279</v>
      </c>
      <c r="C642" s="52" t="s">
        <v>1280</v>
      </c>
      <c r="D642" s="53">
        <f t="shared" ref="D642:E642" si="183">IF(D640&gt;=D639,D640-D639,0)</f>
        <v>4380586</v>
      </c>
      <c r="E642" s="53">
        <f t="shared" si="183"/>
        <v>0</v>
      </c>
      <c r="F642" s="54">
        <f t="shared" si="119"/>
        <v>0</v>
      </c>
    </row>
    <row r="643" spans="1:6" ht="24" x14ac:dyDescent="0.2">
      <c r="A643" s="62" t="s">
        <v>1281</v>
      </c>
      <c r="B643" s="87" t="s">
        <v>1282</v>
      </c>
      <c r="C643" s="63" t="s">
        <v>1281</v>
      </c>
      <c r="D643" s="53">
        <f t="shared" ref="D643:E643" si="184">IF(D416-D417+D637-D638&gt;=0,D416-D417+D637-D638,0)</f>
        <v>3972808</v>
      </c>
      <c r="E643" s="53">
        <f t="shared" si="184"/>
        <v>0</v>
      </c>
      <c r="F643" s="54">
        <f t="shared" si="119"/>
        <v>0</v>
      </c>
    </row>
    <row r="644" spans="1:6" ht="24" x14ac:dyDescent="0.2">
      <c r="A644" s="62" t="s">
        <v>1283</v>
      </c>
      <c r="B644" s="87" t="s">
        <v>1284</v>
      </c>
      <c r="C644" s="63" t="s">
        <v>1283</v>
      </c>
      <c r="D644" s="53">
        <f t="shared" ref="D644:E644" si="185">IF(D417-D416+D638-D637&gt;=0,D417-D416+D638-D637,0)</f>
        <v>0</v>
      </c>
      <c r="E644" s="53">
        <f t="shared" si="185"/>
        <v>407777.66999999993</v>
      </c>
      <c r="F644" s="54" t="str">
        <f t="shared" si="119"/>
        <v>-</v>
      </c>
    </row>
    <row r="645" spans="1:6" ht="24" x14ac:dyDescent="0.2">
      <c r="A645" s="55" t="s">
        <v>606</v>
      </c>
      <c r="B645" s="87" t="s">
        <v>1285</v>
      </c>
      <c r="C645" s="52" t="s">
        <v>1286</v>
      </c>
      <c r="D645" s="53">
        <f t="shared" ref="D645:E645" si="186">IF(D641+D643-D642-D644&gt;=0,D641+D643-D642-D644,0)</f>
        <v>0</v>
      </c>
      <c r="E645" s="53">
        <f t="shared" si="186"/>
        <v>1550816.33</v>
      </c>
      <c r="F645" s="54" t="str">
        <f t="shared" si="119"/>
        <v>-</v>
      </c>
    </row>
    <row r="646" spans="1:6" ht="24" x14ac:dyDescent="0.2">
      <c r="A646" s="55" t="s">
        <v>606</v>
      </c>
      <c r="B646" s="87" t="s">
        <v>1287</v>
      </c>
      <c r="C646" s="52" t="s">
        <v>1288</v>
      </c>
      <c r="D646" s="53">
        <f t="shared" ref="D646:E646" si="187">IF(D642+D644-D641-D643&gt;=0,D642+D644-D641-D643,0)</f>
        <v>407778</v>
      </c>
      <c r="E646" s="53">
        <f t="shared" si="187"/>
        <v>0</v>
      </c>
      <c r="F646" s="54">
        <f t="shared" si="119"/>
        <v>0</v>
      </c>
    </row>
    <row r="647" spans="1:6" ht="24" x14ac:dyDescent="0.2">
      <c r="A647" s="57" t="s">
        <v>1289</v>
      </c>
      <c r="B647" s="235" t="s">
        <v>1290</v>
      </c>
      <c r="C647" s="58" t="s">
        <v>1289</v>
      </c>
      <c r="D647" s="245">
        <v>165625</v>
      </c>
      <c r="E647" s="245">
        <v>226123.53</v>
      </c>
      <c r="F647" s="59">
        <f t="shared" si="119"/>
        <v>136.52741433962262</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4389048</v>
      </c>
      <c r="E649" s="244">
        <v>98486.38</v>
      </c>
      <c r="F649" s="54">
        <f t="shared" ref="F649:F724" si="188">IF(D649&lt;&gt;0,IF(E649/D649&gt;=100,"&gt;&gt;100",E649/D649*100),"-")</f>
        <v>2.2439121194391132</v>
      </c>
    </row>
    <row r="650" spans="1:6" ht="12.75" customHeight="1" x14ac:dyDescent="0.2">
      <c r="A650" s="55" t="s">
        <v>1294</v>
      </c>
      <c r="B650" s="87" t="s">
        <v>1295</v>
      </c>
      <c r="C650" s="52" t="s">
        <v>1294</v>
      </c>
      <c r="D650" s="244">
        <v>18037396</v>
      </c>
      <c r="E650" s="244">
        <v>22152074.68</v>
      </c>
      <c r="F650" s="54">
        <f t="shared" si="188"/>
        <v>122.81193294198343</v>
      </c>
    </row>
    <row r="651" spans="1:6" ht="12.75" customHeight="1" x14ac:dyDescent="0.2">
      <c r="A651" s="55" t="s">
        <v>1296</v>
      </c>
      <c r="B651" s="87" t="s">
        <v>1297</v>
      </c>
      <c r="C651" s="52" t="s">
        <v>1296</v>
      </c>
      <c r="D651" s="244">
        <v>22327958</v>
      </c>
      <c r="E651" s="244">
        <v>19601617.579999998</v>
      </c>
      <c r="F651" s="54">
        <f t="shared" si="188"/>
        <v>87.789566694813743</v>
      </c>
    </row>
    <row r="652" spans="1:6" ht="24" x14ac:dyDescent="0.2">
      <c r="A652" s="55">
        <v>11</v>
      </c>
      <c r="B652" s="87" t="s">
        <v>1298</v>
      </c>
      <c r="C652" s="52" t="s">
        <v>1299</v>
      </c>
      <c r="D652" s="53">
        <f t="shared" ref="D652:E652" si="189">+D649+D650-D651</f>
        <v>98486</v>
      </c>
      <c r="E652" s="53">
        <f t="shared" si="189"/>
        <v>2648943.4800000004</v>
      </c>
      <c r="F652" s="54">
        <f t="shared" si="188"/>
        <v>2689.6650082245196</v>
      </c>
    </row>
    <row r="653" spans="1:6" ht="24" x14ac:dyDescent="0.2">
      <c r="A653" s="55" t="s">
        <v>606</v>
      </c>
      <c r="B653" s="87" t="s">
        <v>1300</v>
      </c>
      <c r="C653" s="52" t="s">
        <v>1301</v>
      </c>
      <c r="D653" s="264">
        <v>6</v>
      </c>
      <c r="E653" s="264">
        <v>8</v>
      </c>
      <c r="F653" s="54">
        <f t="shared" si="188"/>
        <v>133.33333333333331</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6</v>
      </c>
      <c r="E655" s="264">
        <v>8</v>
      </c>
      <c r="F655" s="54">
        <f t="shared" si="188"/>
        <v>133.33333333333331</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v>7136</v>
      </c>
      <c r="E658" s="244">
        <v>44054.11</v>
      </c>
      <c r="F658" s="54">
        <f t="shared" si="188"/>
        <v>617.35019618834087</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4195</v>
      </c>
      <c r="E660" s="244">
        <v>2871.87</v>
      </c>
      <c r="F660" s="54">
        <f t="shared" si="188"/>
        <v>68.459356376638851</v>
      </c>
    </row>
    <row r="661" spans="1:6" ht="12.75" customHeight="1" x14ac:dyDescent="0.2">
      <c r="A661" s="55">
        <v>63311</v>
      </c>
      <c r="B661" s="87" t="s">
        <v>1317</v>
      </c>
      <c r="C661" s="52" t="s">
        <v>1318</v>
      </c>
      <c r="D661" s="244">
        <v>3453821</v>
      </c>
      <c r="E661" s="244">
        <v>3452184.3</v>
      </c>
      <c r="F661" s="54">
        <f t="shared" si="188"/>
        <v>99.952611904322779</v>
      </c>
    </row>
    <row r="662" spans="1:6" ht="12.75" customHeight="1" x14ac:dyDescent="0.2">
      <c r="A662" s="55">
        <v>63312</v>
      </c>
      <c r="B662" s="87" t="s">
        <v>1319</v>
      </c>
      <c r="C662" s="52" t="s">
        <v>1320</v>
      </c>
      <c r="D662" s="244">
        <v>165147</v>
      </c>
      <c r="E662" s="244">
        <v>0</v>
      </c>
      <c r="F662" s="54">
        <f t="shared" si="188"/>
        <v>0</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235174</v>
      </c>
      <c r="E665" s="244">
        <v>1049628.1499999999</v>
      </c>
      <c r="F665" s="54">
        <f t="shared" si="188"/>
        <v>446.31981001301159</v>
      </c>
    </row>
    <row r="666" spans="1:6" ht="12.75" customHeight="1" x14ac:dyDescent="0.2">
      <c r="A666" s="55">
        <v>63322</v>
      </c>
      <c r="B666" s="87" t="s">
        <v>1327</v>
      </c>
      <c r="C666" s="52" t="s">
        <v>1328</v>
      </c>
      <c r="D666" s="244">
        <v>0</v>
      </c>
      <c r="E666" s="244">
        <v>100000</v>
      </c>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v>12000</v>
      </c>
      <c r="E668" s="244">
        <v>0</v>
      </c>
      <c r="F668" s="54">
        <f t="shared" si="188"/>
        <v>0</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v>90000</v>
      </c>
      <c r="E673" s="244"/>
      <c r="F673" s="54">
        <f t="shared" si="188"/>
        <v>0</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v>0</v>
      </c>
      <c r="E675" s="244">
        <v>0</v>
      </c>
      <c r="F675" s="54" t="str">
        <f t="shared" si="188"/>
        <v>-</v>
      </c>
    </row>
    <row r="676" spans="1:6" ht="24" x14ac:dyDescent="0.2">
      <c r="A676" s="55">
        <v>63613</v>
      </c>
      <c r="B676" s="234" t="s">
        <v>1347</v>
      </c>
      <c r="C676" s="52" t="s">
        <v>1348</v>
      </c>
      <c r="D676" s="244">
        <v>0</v>
      </c>
      <c r="E676" s="244">
        <v>0</v>
      </c>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208831</v>
      </c>
      <c r="E698" s="244">
        <v>265032.19</v>
      </c>
      <c r="F698" s="54">
        <f t="shared" si="188"/>
        <v>126.91228313803987</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0</v>
      </c>
      <c r="E710" s="244">
        <v>0</v>
      </c>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3915</v>
      </c>
      <c r="E712" s="244">
        <v>0</v>
      </c>
      <c r="F712" s="54">
        <f t="shared" si="188"/>
        <v>0</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0</v>
      </c>
      <c r="E716" s="244">
        <v>0</v>
      </c>
      <c r="F716" s="54" t="str">
        <f t="shared" si="188"/>
        <v>-</v>
      </c>
    </row>
    <row r="717" spans="1:6" ht="12.75" customHeight="1" x14ac:dyDescent="0.2">
      <c r="A717" s="55">
        <v>31215</v>
      </c>
      <c r="B717" s="87" t="s">
        <v>1411</v>
      </c>
      <c r="C717" s="52" t="s">
        <v>1412</v>
      </c>
      <c r="D717" s="244">
        <v>3609</v>
      </c>
      <c r="E717" s="244">
        <v>0</v>
      </c>
      <c r="F717" s="54">
        <f t="shared" si="188"/>
        <v>0</v>
      </c>
    </row>
    <row r="718" spans="1:6" ht="12.75" customHeight="1" x14ac:dyDescent="0.2">
      <c r="A718" s="55">
        <v>32121</v>
      </c>
      <c r="B718" s="87" t="s">
        <v>1413</v>
      </c>
      <c r="C718" s="52" t="s">
        <v>1414</v>
      </c>
      <c r="D718" s="244">
        <v>13777</v>
      </c>
      <c r="E718" s="244">
        <v>40134.71</v>
      </c>
      <c r="F718" s="54">
        <f t="shared" si="188"/>
        <v>291.31675981708645</v>
      </c>
    </row>
    <row r="719" spans="1:6" ht="12.75" customHeight="1" x14ac:dyDescent="0.2">
      <c r="A719" s="55" t="s">
        <v>1415</v>
      </c>
      <c r="B719" s="87" t="s">
        <v>1416</v>
      </c>
      <c r="C719" s="52" t="s">
        <v>1415</v>
      </c>
      <c r="D719" s="244">
        <v>1000</v>
      </c>
      <c r="E719" s="244">
        <v>1000</v>
      </c>
      <c r="F719" s="54">
        <f t="shared" si="188"/>
        <v>100</v>
      </c>
    </row>
    <row r="720" spans="1:6" ht="12.75" customHeight="1" x14ac:dyDescent="0.2">
      <c r="A720" s="55" t="s">
        <v>1417</v>
      </c>
      <c r="B720" s="87" t="s">
        <v>1418</v>
      </c>
      <c r="C720" s="52" t="s">
        <v>1417</v>
      </c>
      <c r="D720" s="244">
        <v>0</v>
      </c>
      <c r="E720" s="244">
        <v>810</v>
      </c>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41639</v>
      </c>
      <c r="E722" s="244">
        <v>10726.82</v>
      </c>
      <c r="F722" s="54">
        <f t="shared" si="188"/>
        <v>25.761473618482672</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152571</v>
      </c>
      <c r="E725" s="244">
        <v>155122.6</v>
      </c>
      <c r="F725" s="54">
        <f t="shared" ref="F725:F979" si="190">IF(D725&lt;&gt;0,IF(E725/D725&gt;=100,"&gt;&gt;100",E725/D725*100),"-")</f>
        <v>101.67240170150291</v>
      </c>
    </row>
    <row r="726" spans="1:6" ht="12.75" customHeight="1" x14ac:dyDescent="0.2">
      <c r="A726" s="55" t="s">
        <v>1429</v>
      </c>
      <c r="B726" s="87" t="s">
        <v>1430</v>
      </c>
      <c r="C726" s="52" t="s">
        <v>1429</v>
      </c>
      <c r="D726" s="244">
        <v>1656</v>
      </c>
      <c r="E726" s="244">
        <v>1761.89</v>
      </c>
      <c r="F726" s="54">
        <f t="shared" si="190"/>
        <v>106.39432367149759</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60425</v>
      </c>
      <c r="E759" s="244">
        <v>98304.37</v>
      </c>
      <c r="F759" s="54">
        <f t="shared" si="190"/>
        <v>162.68824162184526</v>
      </c>
    </row>
    <row r="760" spans="1:6" ht="12.75" customHeight="1" x14ac:dyDescent="0.2">
      <c r="A760" s="55">
        <v>35232</v>
      </c>
      <c r="B760" s="87" t="s">
        <v>1497</v>
      </c>
      <c r="C760" s="52" t="s">
        <v>1498</v>
      </c>
      <c r="D760" s="244">
        <v>66828</v>
      </c>
      <c r="E760" s="244">
        <v>0</v>
      </c>
      <c r="F760" s="54">
        <f t="shared" si="190"/>
        <v>0</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v>73772</v>
      </c>
      <c r="E773" s="244">
        <v>0</v>
      </c>
      <c r="F773" s="54">
        <f t="shared" si="190"/>
        <v>0</v>
      </c>
    </row>
    <row r="774" spans="1:6" ht="24" x14ac:dyDescent="0.2">
      <c r="A774" s="55">
        <v>36329</v>
      </c>
      <c r="B774" s="234" t="s">
        <v>1525</v>
      </c>
      <c r="C774" s="52" t="s">
        <v>1526</v>
      </c>
      <c r="D774" s="244">
        <v>97865</v>
      </c>
      <c r="E774" s="244">
        <v>204949.29</v>
      </c>
      <c r="F774" s="54">
        <f t="shared" si="190"/>
        <v>209.42041587901704</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69472</v>
      </c>
      <c r="E816" s="244">
        <v>7420</v>
      </c>
      <c r="F816" s="54">
        <f t="shared" si="190"/>
        <v>10.680561953017042</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215000</v>
      </c>
      <c r="E819" s="244">
        <v>397500</v>
      </c>
      <c r="F819" s="54">
        <f t="shared" si="190"/>
        <v>184.88372093023256</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133500</v>
      </c>
      <c r="E821" s="244">
        <v>177000</v>
      </c>
      <c r="F821" s="54">
        <f t="shared" si="190"/>
        <v>132.58426966292134</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25070</v>
      </c>
      <c r="E823" s="244">
        <v>17500</v>
      </c>
      <c r="F823" s="54">
        <f t="shared" si="190"/>
        <v>69.804547267650577</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v>18972</v>
      </c>
      <c r="E826" s="244">
        <v>30279.26</v>
      </c>
      <c r="F826" s="54">
        <f t="shared" si="190"/>
        <v>159.59972591187011</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v>248889</v>
      </c>
      <c r="E828" s="244">
        <v>315689.32</v>
      </c>
      <c r="F828" s="54">
        <f t="shared" si="190"/>
        <v>126.83940230383826</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1862123</v>
      </c>
      <c r="E830" s="244">
        <v>503110.98</v>
      </c>
      <c r="F830" s="54">
        <f t="shared" si="190"/>
        <v>27.018138973633853</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v>715635</v>
      </c>
      <c r="E900" s="244"/>
      <c r="F900" s="54">
        <f t="shared" si="190"/>
        <v>0</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v>0</v>
      </c>
      <c r="E968" s="244">
        <v>715635</v>
      </c>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8" workbookViewId="0">
      <selection activeCell="E245" sqref="E24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61818208</v>
      </c>
      <c r="E6" s="231">
        <f t="shared" si="0"/>
        <v>62372040.890000001</v>
      </c>
      <c r="F6" s="232">
        <f t="shared" ref="F6:F260" si="1">IF(D6&gt;0,IF(E6/D6&gt;=100,"&gt;&gt;100",E6/D6*100),"-")</f>
        <v>100.8959057661458</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51442716</v>
      </c>
      <c r="E7" s="106">
        <f t="shared" si="2"/>
        <v>49517829.730000004</v>
      </c>
      <c r="F7" s="95">
        <f t="shared" si="1"/>
        <v>96.258194707293455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9965465</v>
      </c>
      <c r="E8" s="106">
        <f>E9+E10-E11</f>
        <v>10490345.93</v>
      </c>
      <c r="F8" s="95">
        <f t="shared" si="1"/>
        <v>105.26699888063426</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9965465</v>
      </c>
      <c r="E9" s="249">
        <v>10490345.93</v>
      </c>
      <c r="F9" s="95">
        <f t="shared" si="1"/>
        <v>105.26699888063426</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39652615</v>
      </c>
      <c r="E12" s="106">
        <f t="shared" si="3"/>
        <v>36786388.360000007</v>
      </c>
      <c r="F12" s="95">
        <f t="shared" si="1"/>
        <v>92.771657960010984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38623379</v>
      </c>
      <c r="E13" s="106">
        <f t="shared" si="4"/>
        <v>35841252.220000006</v>
      </c>
      <c r="F13" s="95">
        <f t="shared" si="1"/>
        <v>92.796780468120105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442497</v>
      </c>
      <c r="E14" s="249">
        <v>623497.22</v>
      </c>
      <c r="F14" s="95">
        <f t="shared" si="1"/>
        <v>140.90428183693899</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22699834</v>
      </c>
      <c r="E15" s="249">
        <v>15511573.890000001</v>
      </c>
      <c r="F15" s="95">
        <f t="shared" si="1"/>
        <v>68.33342433253037</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16853785</v>
      </c>
      <c r="E16" s="249">
        <v>20151775.199999999</v>
      </c>
      <c r="F16" s="95">
        <f t="shared" si="1"/>
        <v>119.56824653927886</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11237009</v>
      </c>
      <c r="E17" s="249">
        <v>12429746.35</v>
      </c>
      <c r="F17" s="95">
        <f t="shared" si="1"/>
        <v>110.61436677678196</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12609746</v>
      </c>
      <c r="E18" s="249">
        <v>12875340.439999999</v>
      </c>
      <c r="F18" s="95">
        <f t="shared" si="1"/>
        <v>102.10626320308116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772502</v>
      </c>
      <c r="E19" s="106">
        <f t="shared" si="5"/>
        <v>615923.64999999991</v>
      </c>
      <c r="F19" s="95">
        <f t="shared" si="1"/>
        <v>79.731010405151039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531760</v>
      </c>
      <c r="E20" s="249">
        <v>573377.88</v>
      </c>
      <c r="F20" s="95">
        <f t="shared" si="1"/>
        <v>107.82644049947345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6265</v>
      </c>
      <c r="E21" s="249">
        <v>6265.09</v>
      </c>
      <c r="F21" s="95">
        <f t="shared" si="1"/>
        <v>100.00143655227454</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22669</v>
      </c>
      <c r="E22" s="249">
        <v>22669.37</v>
      </c>
      <c r="F22" s="95">
        <f t="shared" si="1"/>
        <v>100.00163218492213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1528617</v>
      </c>
      <c r="E26" s="249">
        <v>1533467</v>
      </c>
      <c r="F26" s="95">
        <f t="shared" si="1"/>
        <v>100.31728026052306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1316809</v>
      </c>
      <c r="E28" s="249">
        <v>1519855.69</v>
      </c>
      <c r="F28" s="95">
        <f t="shared" si="1"/>
        <v>115.41960071658075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139650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17500</v>
      </c>
      <c r="E30" s="249">
        <v>164500</v>
      </c>
      <c r="F30" s="95">
        <f t="shared" si="1"/>
        <v>940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17500</v>
      </c>
      <c r="E34" s="249">
        <v>24850</v>
      </c>
      <c r="F34" s="95">
        <f t="shared" si="1"/>
        <v>142</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256734</v>
      </c>
      <c r="E45" s="106">
        <f t="shared" si="9"/>
        <v>189562.48999999976</v>
      </c>
      <c r="F45" s="95">
        <f t="shared" si="1"/>
        <v>73.836145582587335</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178837</v>
      </c>
      <c r="E47" s="249">
        <v>211336.69</v>
      </c>
      <c r="F47" s="95">
        <f t="shared" si="1"/>
        <v>118.17279981211941</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1593198</v>
      </c>
      <c r="E48" s="249">
        <v>1635198.42</v>
      </c>
      <c r="F48" s="95">
        <f t="shared" si="1"/>
        <v>102.63623353782769</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1515301</v>
      </c>
      <c r="E50" s="249">
        <v>1656972.62</v>
      </c>
      <c r="F50" s="95">
        <f t="shared" si="1"/>
        <v>109.34940450775127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179729</v>
      </c>
      <c r="E54" s="249">
        <v>188938.52</v>
      </c>
      <c r="F54" s="95">
        <f t="shared" si="1"/>
        <v>105.12411463926243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179729</v>
      </c>
      <c r="E55" s="249">
        <v>188938.52</v>
      </c>
      <c r="F55" s="95">
        <f t="shared" si="1"/>
        <v>105.12411463926243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1824636</v>
      </c>
      <c r="E56" s="106">
        <f t="shared" si="11"/>
        <v>2241095.44</v>
      </c>
      <c r="F56" s="95">
        <f t="shared" si="1"/>
        <v>122.82424768556577</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1489686</v>
      </c>
      <c r="E57" s="249">
        <v>1530570.85</v>
      </c>
      <c r="F57" s="95">
        <f t="shared" si="1"/>
        <v>102.74452804147988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334950</v>
      </c>
      <c r="E61" s="249">
        <v>710524.59</v>
      </c>
      <c r="F61" s="95">
        <f t="shared" si="1"/>
        <v>212.12855351545005</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10375492</v>
      </c>
      <c r="E68" s="106">
        <f t="shared" si="13"/>
        <v>12854211.159999998</v>
      </c>
      <c r="F68" s="95">
        <f t="shared" si="1"/>
        <v>123.89013610149763</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98486</v>
      </c>
      <c r="E69" s="106">
        <f t="shared" si="14"/>
        <v>2648943.48</v>
      </c>
      <c r="F69" s="95">
        <f t="shared" si="1"/>
        <v>2689.6650082245192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98477</v>
      </c>
      <c r="E70" s="106">
        <f t="shared" si="15"/>
        <v>2648943.48</v>
      </c>
      <c r="F70" s="95">
        <f t="shared" si="1"/>
        <v>2689.9108218162619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98477</v>
      </c>
      <c r="E72" s="249">
        <v>2648943.48</v>
      </c>
      <c r="F72" s="95">
        <f t="shared" si="1"/>
        <v>2689.9108218162619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9</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3618</v>
      </c>
      <c r="E78" s="106">
        <f>E79+SUM(E82:E84)-E85+E86</f>
        <v>0</v>
      </c>
      <c r="F78" s="95">
        <f t="shared" si="1"/>
        <v>0</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3618</v>
      </c>
      <c r="E86" s="249">
        <v>0</v>
      </c>
      <c r="F86" s="95">
        <f t="shared" si="1"/>
        <v>0</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9297100</v>
      </c>
      <c r="E134" s="106">
        <f t="shared" si="23"/>
        <v>9297100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9297100</v>
      </c>
      <c r="E135" s="106">
        <f t="shared" si="24"/>
        <v>9297100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9297100</v>
      </c>
      <c r="E139" s="249">
        <v>9297100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798902</v>
      </c>
      <c r="E146" s="106">
        <f t="shared" si="26"/>
        <v>677054.03</v>
      </c>
      <c r="F146" s="95">
        <f t="shared" si="1"/>
        <v>84.74807047672931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325241</v>
      </c>
      <c r="E147" s="249">
        <v>258020.01</v>
      </c>
      <c r="F147" s="95">
        <f t="shared" si="1"/>
        <v>79.331944619528301</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109959</v>
      </c>
      <c r="E158" s="249">
        <v>15459.38</v>
      </c>
      <c r="F158" s="95">
        <f t="shared" si="1"/>
        <v>14.059222073682006</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834383</v>
      </c>
      <c r="E159" s="249">
        <v>753699.95</v>
      </c>
      <c r="F159" s="95">
        <f t="shared" si="1"/>
        <v>90.330214062367048</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9969</v>
      </c>
      <c r="E160" s="249">
        <v>0</v>
      </c>
      <c r="F160" s="95">
        <f t="shared" si="1"/>
        <v>0</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300223</v>
      </c>
      <c r="E162" s="249">
        <v>18100</v>
      </c>
      <c r="F162" s="95">
        <f t="shared" si="1"/>
        <v>6.0288518867641718</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780873</v>
      </c>
      <c r="E163" s="249">
        <v>368225.31</v>
      </c>
      <c r="F163" s="95">
        <f t="shared" si="1"/>
        <v>47.155595083963718</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11761</v>
      </c>
      <c r="E164" s="106">
        <f t="shared" si="28"/>
        <v>4990.119999999999</v>
      </c>
      <c r="F164" s="95">
        <f t="shared" si="1"/>
        <v>42.429385256355744</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30443</v>
      </c>
      <c r="E166" s="249">
        <v>22474.77</v>
      </c>
      <c r="F166" s="95">
        <f t="shared" si="1"/>
        <v>73.825739907367876</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18682</v>
      </c>
      <c r="E169" s="249">
        <v>17484.650000000001</v>
      </c>
      <c r="F169" s="95">
        <f t="shared" si="1"/>
        <v>93.590889626378342</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165625</v>
      </c>
      <c r="E170" s="106">
        <f t="shared" si="29"/>
        <v>226123.53</v>
      </c>
      <c r="F170" s="95">
        <f t="shared" si="1"/>
        <v>136.52741433962262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165625</v>
      </c>
      <c r="E173" s="249">
        <v>226123.53</v>
      </c>
      <c r="F173" s="95">
        <f t="shared" si="1"/>
        <v>136.52741433962262</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61818208</v>
      </c>
      <c r="E175" s="106">
        <f t="shared" si="30"/>
        <v>62372040.889999993</v>
      </c>
      <c r="F175" s="95">
        <f t="shared" si="1"/>
        <v>100.89590576614577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1391142</v>
      </c>
      <c r="E176" s="106">
        <f t="shared" si="31"/>
        <v>1324250.6800000002</v>
      </c>
      <c r="F176" s="95">
        <f t="shared" si="1"/>
        <v>95.191625297776952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675507</v>
      </c>
      <c r="E177" s="106">
        <f t="shared" si="32"/>
        <v>741541.3</v>
      </c>
      <c r="F177" s="95">
        <f t="shared" si="1"/>
        <v>109.77551676000397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105601</v>
      </c>
      <c r="E178" s="249">
        <v>156255.57999999999</v>
      </c>
      <c r="F178" s="95">
        <f t="shared" si="1"/>
        <v>147.96789803126865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419571</v>
      </c>
      <c r="E179" s="249">
        <v>530663.43000000005</v>
      </c>
      <c r="F179" s="95">
        <f t="shared" si="1"/>
        <v>126.47762357264922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1380</v>
      </c>
      <c r="E180" s="106">
        <f t="shared" si="33"/>
        <v>1673.92</v>
      </c>
      <c r="F180" s="95">
        <f t="shared" si="1"/>
        <v>121.29855072463769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1380</v>
      </c>
      <c r="E183" s="249">
        <v>1673.92</v>
      </c>
      <c r="F183" s="95">
        <f t="shared" si="1"/>
        <v>121.29855072463769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v>27935</v>
      </c>
      <c r="E184" s="249">
        <v>38300</v>
      </c>
      <c r="F184" s="95">
        <f t="shared" si="1"/>
        <v>137.10399140862717</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v>0</v>
      </c>
      <c r="E185" s="249" t="s">
        <v>3394</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0</v>
      </c>
      <c r="E186" s="249">
        <v>3945.18</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121020</v>
      </c>
      <c r="E188" s="249">
        <v>10703.19</v>
      </c>
      <c r="F188" s="95">
        <f t="shared" si="1"/>
        <v>8.8441497273177987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0</v>
      </c>
      <c r="E189" s="249">
        <v>582709.38</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715635</v>
      </c>
      <c r="E206" s="106">
        <f t="shared" si="37"/>
        <v>0</v>
      </c>
      <c r="F206" s="95">
        <f t="shared" si="1"/>
        <v>0</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715635</v>
      </c>
      <c r="E207" s="106">
        <f t="shared" si="38"/>
        <v>0</v>
      </c>
      <c r="F207" s="95">
        <f t="shared" si="1"/>
        <v>0</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v>715635</v>
      </c>
      <c r="E217" s="249">
        <v>0</v>
      </c>
      <c r="F217" s="95">
        <f t="shared" si="1"/>
        <v>0</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60427066</v>
      </c>
      <c r="E237" s="106">
        <f t="shared" si="41"/>
        <v>61047790.209999993</v>
      </c>
      <c r="F237" s="95">
        <f t="shared" si="1"/>
        <v>101.02722877526438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60024181</v>
      </c>
      <c r="E238" s="106">
        <f t="shared" si="42"/>
        <v>58814929.729999997</v>
      </c>
      <c r="F238" s="95">
        <f t="shared" si="1"/>
        <v>97.985393136809307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60739816</v>
      </c>
      <c r="E239" s="106">
        <f t="shared" si="43"/>
        <v>58814929.729999997</v>
      </c>
      <c r="F239" s="95">
        <f t="shared" si="1"/>
        <v>96.830931674208557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60739816</v>
      </c>
      <c r="E240" s="249">
        <v>58814929.729999997</v>
      </c>
      <c r="F240" s="95">
        <f t="shared" si="1"/>
        <v>96.830931674208557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715635</v>
      </c>
      <c r="E242" s="106">
        <f t="shared" si="44"/>
        <v>0</v>
      </c>
      <c r="F242" s="95">
        <f t="shared" si="1"/>
        <v>0</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715635</v>
      </c>
      <c r="E243" s="249"/>
      <c r="F243" s="95">
        <f t="shared" si="1"/>
        <v>0</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-407778</v>
      </c>
      <c r="E245" s="106">
        <f t="shared" si="45"/>
        <v>1550816.33</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715635</v>
      </c>
      <c r="E246" s="106">
        <f t="shared" si="46"/>
        <v>3965876.84</v>
      </c>
      <c r="F246" s="95">
        <f t="shared" si="1"/>
        <v>554.175919288464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v>3965876.84</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715635</v>
      </c>
      <c r="E249" s="249"/>
      <c r="F249" s="95">
        <f t="shared" si="1"/>
        <v>0</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1123413</v>
      </c>
      <c r="E250" s="106">
        <f t="shared" si="47"/>
        <v>2415060.5099999998</v>
      </c>
      <c r="F250" s="95">
        <f t="shared" si="1"/>
        <v>214.97530382860086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v>176355</v>
      </c>
      <c r="E251" s="249"/>
      <c r="F251" s="95">
        <f t="shared" si="1"/>
        <v>0</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947058</v>
      </c>
      <c r="E252" s="249">
        <v>2415060.5099999998</v>
      </c>
      <c r="F252" s="95">
        <f t="shared" si="1"/>
        <v>255.00661099953749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798901</v>
      </c>
      <c r="E255" s="249">
        <v>677054.03</v>
      </c>
      <c r="F255" s="95">
        <f t="shared" si="1"/>
        <v>84.748176557545932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11762</v>
      </c>
      <c r="E256" s="249">
        <v>4990.12</v>
      </c>
      <c r="F256" s="95">
        <f t="shared" si="1"/>
        <v>42.425777928923651</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4585711</v>
      </c>
      <c r="E259" s="106">
        <f t="shared" si="49"/>
        <v>4644028.57</v>
      </c>
      <c r="F259" s="95">
        <f t="shared" si="1"/>
        <v>101.27172362148423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4585711</v>
      </c>
      <c r="E260" s="250">
        <v>4644028.57</v>
      </c>
      <c r="F260" s="99">
        <f t="shared" si="1"/>
        <v>101.27172362148423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1405163</v>
      </c>
      <c r="E264" s="249">
        <v>979050.11</v>
      </c>
      <c r="F264" s="95">
        <f t="shared" si="50"/>
        <v>69.675198535685894</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174612</v>
      </c>
      <c r="E265" s="249">
        <v>66229.23</v>
      </c>
      <c r="F265" s="95">
        <f t="shared" si="50"/>
        <v>37.9293691155247</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30443</v>
      </c>
      <c r="E266" s="249">
        <v>22474.77</v>
      </c>
      <c r="F266" s="95">
        <f t="shared" si="50"/>
        <v>73.825739907367876</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3618</v>
      </c>
      <c r="E271" s="249"/>
      <c r="F271" s="95">
        <f t="shared" si="50"/>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75639</v>
      </c>
      <c r="E287" s="249">
        <v>0</v>
      </c>
      <c r="F287" s="95">
        <f t="shared" si="50"/>
        <v>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599868</v>
      </c>
      <c r="E288" s="249">
        <v>741541.3</v>
      </c>
      <c r="F288" s="95">
        <f t="shared" si="50"/>
        <v>123.61741249741611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v>582709.38</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715635</v>
      </c>
      <c r="E294" s="249"/>
      <c r="F294" s="95">
        <f t="shared" si="50"/>
        <v>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v>200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v>120266</v>
      </c>
      <c r="E299" s="249">
        <v>9259.41</v>
      </c>
      <c r="F299" s="95">
        <f t="shared" si="50"/>
        <v>7.6991086425091044</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7" sqref="E11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3696278</v>
      </c>
      <c r="E5" s="81">
        <f t="shared" si="0"/>
        <v>4200403.3</v>
      </c>
      <c r="F5" s="82">
        <f t="shared" ref="F5:F141" si="1">IF(D5&gt;0,IF(E5/D5&gt;=100,"&gt;&gt;100",E5/D5*100),"-")</f>
        <v>113.63872793117832</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3696278</v>
      </c>
      <c r="E6" s="83">
        <f t="shared" si="2"/>
        <v>4200403.3</v>
      </c>
      <c r="F6" s="65">
        <f t="shared" si="1"/>
        <v>113.63872793117832</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920175</v>
      </c>
      <c r="E7" s="251">
        <v>620462</v>
      </c>
      <c r="F7" s="65">
        <f t="shared" si="1"/>
        <v>67.428695628548923</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2776103</v>
      </c>
      <c r="E8" s="251">
        <v>3579941.3</v>
      </c>
      <c r="F8" s="65">
        <f t="shared" si="1"/>
        <v>128.95563673249876</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740150</v>
      </c>
      <c r="E28" s="83">
        <f t="shared" si="6"/>
        <v>847005.97</v>
      </c>
      <c r="F28" s="65">
        <f t="shared" si="1"/>
        <v>114.43706951293657</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624990</v>
      </c>
      <c r="E30" s="251">
        <v>746163</v>
      </c>
      <c r="F30" s="65">
        <f t="shared" si="1"/>
        <v>119.38799020784332</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v>115160</v>
      </c>
      <c r="E34" s="251">
        <v>100842.97</v>
      </c>
      <c r="F34" s="65">
        <f t="shared" si="1"/>
        <v>87.56770580062522</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4664748</v>
      </c>
      <c r="E35" s="83">
        <f t="shared" si="7"/>
        <v>2859625.4</v>
      </c>
      <c r="F35" s="65">
        <f t="shared" si="1"/>
        <v>61.302891388773837</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67238</v>
      </c>
      <c r="E39" s="83">
        <f t="shared" si="9"/>
        <v>98304.37</v>
      </c>
      <c r="F39" s="65">
        <f t="shared" si="1"/>
        <v>146.2035902317142</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67238</v>
      </c>
      <c r="E40" s="251">
        <v>98304.37</v>
      </c>
      <c r="F40" s="65">
        <f t="shared" si="1"/>
        <v>146.2035902317142</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249980</v>
      </c>
      <c r="E43" s="83">
        <f t="shared" si="10"/>
        <v>0</v>
      </c>
      <c r="F43" s="65">
        <f t="shared" si="1"/>
        <v>0</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v>249980</v>
      </c>
      <c r="E48" s="251">
        <v>0</v>
      </c>
      <c r="F48" s="65">
        <f t="shared" si="1"/>
        <v>0</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4158328</v>
      </c>
      <c r="E54" s="83">
        <f t="shared" si="12"/>
        <v>2461321.0299999998</v>
      </c>
      <c r="F54" s="65">
        <f t="shared" si="1"/>
        <v>59.190160805015857</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4158328</v>
      </c>
      <c r="E55" s="251">
        <v>2461321.0299999998</v>
      </c>
      <c r="F55" s="65">
        <f t="shared" si="1"/>
        <v>59.190160805015857</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35961</v>
      </c>
      <c r="E61" s="83">
        <f t="shared" si="13"/>
        <v>300000</v>
      </c>
      <c r="F61" s="65">
        <f t="shared" si="1"/>
        <v>834.23709018102943</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v>35961</v>
      </c>
      <c r="E64" s="251">
        <v>300000</v>
      </c>
      <c r="F64" s="65">
        <f t="shared" si="1"/>
        <v>834.23709018102943</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v>153241</v>
      </c>
      <c r="E74" s="251">
        <v>0</v>
      </c>
      <c r="F74" s="65">
        <f t="shared" si="1"/>
        <v>0</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3139583</v>
      </c>
      <c r="E75" s="83">
        <f t="shared" si="15"/>
        <v>2052499.23</v>
      </c>
      <c r="F75" s="65">
        <f t="shared" si="1"/>
        <v>65.374899469133325</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73772</v>
      </c>
      <c r="E76" s="251">
        <v>102100.38</v>
      </c>
      <c r="F76" s="65">
        <f t="shared" si="1"/>
        <v>138.39990782410672</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v>1612143</v>
      </c>
      <c r="E77" s="251">
        <v>429941.75</v>
      </c>
      <c r="F77" s="65">
        <f t="shared" si="1"/>
        <v>26.668958646968662</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1453668</v>
      </c>
      <c r="E81" s="251">
        <v>1520457.1</v>
      </c>
      <c r="F81" s="65">
        <f t="shared" si="1"/>
        <v>104.59452227055972</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4334361</v>
      </c>
      <c r="E82" s="83">
        <f t="shared" si="16"/>
        <v>2105171.1900000004</v>
      </c>
      <c r="F82" s="65">
        <f t="shared" si="1"/>
        <v>48.569355205992309</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138940</v>
      </c>
      <c r="E84" s="251">
        <v>502965.39</v>
      </c>
      <c r="F84" s="65">
        <f t="shared" si="1"/>
        <v>362.00186411400608</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v>69603</v>
      </c>
      <c r="E85" s="251">
        <v>73169.23</v>
      </c>
      <c r="F85" s="65">
        <f t="shared" si="1"/>
        <v>105.12367283019411</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795754</v>
      </c>
      <c r="E86" s="251">
        <v>1199976.79</v>
      </c>
      <c r="F86" s="65">
        <f t="shared" si="1"/>
        <v>150.7974562490418</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3330064</v>
      </c>
      <c r="E88" s="251">
        <v>329059.78000000003</v>
      </c>
      <c r="F88" s="65">
        <f t="shared" si="1"/>
        <v>9.8814851606455623</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1120364</v>
      </c>
      <c r="E107" s="83">
        <f t="shared" si="21"/>
        <v>2077259.51</v>
      </c>
      <c r="F107" s="65">
        <f t="shared" si="1"/>
        <v>185.4093410712947</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708500</v>
      </c>
      <c r="E108" s="251">
        <v>1429792.25</v>
      </c>
      <c r="F108" s="65">
        <f t="shared" si="1"/>
        <v>201.80553987297105</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224500</v>
      </c>
      <c r="E109" s="251">
        <v>140000</v>
      </c>
      <c r="F109" s="65">
        <f t="shared" si="1"/>
        <v>62.360801781737194</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187364</v>
      </c>
      <c r="E113" s="251">
        <v>507467.26</v>
      </c>
      <c r="F113" s="65">
        <f t="shared" si="1"/>
        <v>270.84565871778995</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1062314</v>
      </c>
      <c r="E114" s="83">
        <f t="shared" si="22"/>
        <v>1431066.74</v>
      </c>
      <c r="F114" s="65">
        <f t="shared" si="1"/>
        <v>134.71221691514938</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588430</v>
      </c>
      <c r="E115" s="83">
        <f t="shared" si="23"/>
        <v>708350.61</v>
      </c>
      <c r="F115" s="65">
        <f t="shared" si="1"/>
        <v>120.37975800010197</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377247</v>
      </c>
      <c r="E116" s="251">
        <v>456647.22</v>
      </c>
      <c r="F116" s="65">
        <f t="shared" si="1"/>
        <v>121.0472767179063</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211183</v>
      </c>
      <c r="E117" s="251">
        <v>251703.39</v>
      </c>
      <c r="F117" s="65">
        <f t="shared" si="1"/>
        <v>119.18733515481834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v>258884</v>
      </c>
      <c r="E126" s="251">
        <v>325216.13</v>
      </c>
      <c r="F126" s="65">
        <f t="shared" si="1"/>
        <v>125.62233664498386</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v>215000</v>
      </c>
      <c r="E128" s="251">
        <v>397500</v>
      </c>
      <c r="F128" s="65">
        <f t="shared" si="1"/>
        <v>184.88372093023256</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336435</v>
      </c>
      <c r="E129" s="83">
        <f t="shared" si="26"/>
        <v>282535.73000000004</v>
      </c>
      <c r="F129" s="65">
        <f t="shared" si="1"/>
        <v>83.979291690816964</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133500</v>
      </c>
      <c r="E135" s="251">
        <v>177000</v>
      </c>
      <c r="F135" s="65">
        <f t="shared" si="1"/>
        <v>132.58426966292134</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v>45300</v>
      </c>
      <c r="E137" s="251">
        <v>37699.26</v>
      </c>
      <c r="F137" s="65">
        <f t="shared" si="1"/>
        <v>83.221324503311266</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143809</v>
      </c>
      <c r="E138" s="251">
        <v>48935.26</v>
      </c>
      <c r="F138" s="65">
        <f t="shared" si="1"/>
        <v>34.027953744202385</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13826</v>
      </c>
      <c r="E140" s="251">
        <v>18901.21</v>
      </c>
      <c r="F140" s="65">
        <f t="shared" si="1"/>
        <v>136.70772457688412</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19094233</v>
      </c>
      <c r="E141" s="108">
        <f t="shared" si="28"/>
        <v>15855567.07</v>
      </c>
      <c r="F141" s="84">
        <f t="shared" si="1"/>
        <v>83.038512570785116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D9" sqref="D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2155143.75</v>
      </c>
      <c r="E5" s="109">
        <f t="shared" si="0"/>
        <v>6225160.8499999996</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2155143.75</v>
      </c>
      <c r="E6" s="110">
        <f t="shared" si="1"/>
        <v>6225160.8499999996</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2155143.75</v>
      </c>
      <c r="E7" s="110">
        <f t="shared" si="2"/>
        <v>6176356.5800000001</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299972.37</v>
      </c>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v>1855171.38</v>
      </c>
      <c r="E9" s="252">
        <v>6172940.5800000001</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v>3416</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48804.27</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v>48804.27</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8"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1391142.09</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13153193.169999998</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v>983975.04</v>
      </c>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8330151.7699999996</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1691470.62</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5582275.0800000001</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32770.67</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543551.59</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260585.17</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163964.89000000001</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55533.75</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3839066.36</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v>0</v>
      </c>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0</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13220084.58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v>1094981.94</v>
      </c>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8153110.6599999992</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1640816.14</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5471182.6699999999</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32476.68</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533186.32999999996</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256639.99</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163964.89000000001</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54843.96</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3256356.98</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715635</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v>0</v>
      </c>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715635</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1324250.6799999978</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v>0</v>
      </c>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v>0</v>
      </c>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1324250.6800000002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v>9459.41</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732081.89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582709.38</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5</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31325</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5</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2023-02-09T06:47:13Z</cp:lastPrinted>
  <dcterms:created xsi:type="dcterms:W3CDTF">2022-04-01T05:14:30Z</dcterms:created>
  <dcterms:modified xsi:type="dcterms:W3CDTF">2023-02-14T06:35:27Z</dcterms:modified>
</cp:coreProperties>
</file>